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<sst xmlns="http://schemas.openxmlformats.org/spreadsheetml/2006/main" count="808" uniqueCount="333">
  <si>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</si>
  <si>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</si>
  <si>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</si>
  <si>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</si>
  <si>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</si>
  <si>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</si>
  <si>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</si>
  <si>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</si>
  <si>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</si>
  <si>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</si>
  <si>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</si>
  <si>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</si>
  <si>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</si>
  <si>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</si>
  <si>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</si>
  <si>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</si>
  <si>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</si>
  <si>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</si>
  <si>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PROCESO</t>
  </si>
  <si>
    <t>PAGINA 1 DE 1</t>
  </si>
  <si>
    <t>&lt;50%</t>
  </si>
  <si>
    <t>&gt;=50% y  ; &lt;70</t>
  </si>
  <si>
    <t>&gt;=70%  y &lt;95%</t>
  </si>
  <si>
    <t>&gt;=95% y &lt;=100%</t>
  </si>
  <si>
    <t>CODIGO:  PEMYMOPSFO04</t>
  </si>
  <si>
    <t>VERSION 4.0</t>
  </si>
  <si>
    <t xml:space="preserve"> FORMATO MATRIZ AGREGADA DE INDICADORES  POR PROCESO</t>
  </si>
  <si>
    <t>SISTEMA INTEGRAL DE GESTION (MECI - CALIDAD)</t>
  </si>
  <si>
    <t>PERIODICIDAD</t>
  </si>
  <si>
    <t>ADMINISTRACIÓN DEL SISTEMA  INTEGRAL DE GESTIÓN                       (MECI- CALIDAD)</t>
  </si>
  <si>
    <t>VERIFICACIÓN DEL INDICADOR (Grupo de Trabajo Control Interno)</t>
  </si>
  <si>
    <t>SEGUIMIENTO DEL INDICADOR</t>
  </si>
  <si>
    <t>AUDITOR</t>
  </si>
  <si>
    <t>FECHA DE ACTUALIZACIÓN:   Septiembre 13 de 2016</t>
  </si>
  <si>
    <t>DIRECCIONAMIENTO ESTRATEGICO</t>
  </si>
  <si>
    <t>EFICACIA</t>
  </si>
  <si>
    <t>PDES01</t>
  </si>
  <si>
    <t>ASESORAR A LOS PROCESOS EN LA FORMULACIÓN DE LOS PLANES INSTITUCIONALES</t>
  </si>
  <si>
    <t>(No DE PLANES ASESORADOS Y FORMULADOS OPORTUNAMENTE  DURANTE EL PERIODO / No DE PLANES ASESORAR Y FORMULAR DURANTE EL PERIODO)*100</t>
  </si>
  <si>
    <t>SEMESTRAL</t>
  </si>
  <si>
    <t>PDES02</t>
  </si>
  <si>
    <t>EFECTUAR SEGUIMIENTO A PLANES INSTITUCIONALES</t>
  </si>
  <si>
    <t>(No DE SEGUIMIENTOS REALIZADOS OPORUNAMENTE A LOS PLANES INSTITUCIONALES / No DE SEGUIMIENTOS A REALIZAR A LOS PLANES INSTITUCIONALES)*100</t>
  </si>
  <si>
    <t>PDES03</t>
  </si>
  <si>
    <t>CONSOLIDACIÓN DEL INFORME EJECUTIVO PARA  REVISIÓN POR  LA DIRECCIÓN</t>
  </si>
  <si>
    <t>(No. DE INFORMES EJECUTIVO PARA LA REVISIÓN POR LA DIRECCIÓN REALIZADOS OPORTUNAMENTE / No. DE INFORMES EJECUTIVO PARA LA REVISIÓN POR LA DIRECCIÓN  A REALIZAR )*100</t>
  </si>
  <si>
    <t>ATENCION AL CIUDADANO</t>
  </si>
  <si>
    <t>PAAC01</t>
  </si>
  <si>
    <t>INFORMAR Y ORIENTAR AL CIUDADANO</t>
  </si>
  <si>
    <t>(No DE INFORMES DE DESEMPEÑO LABORAL PRESENTADOS / No DE INFORMES DE DESEMPEÑO LABORAL A PRESENTAR)*100</t>
  </si>
  <si>
    <t>EFECTIVIDAD</t>
  </si>
  <si>
    <t>PAAC02</t>
  </si>
  <si>
    <t>PROMOVER, FOMENTAR Y FORTALECER LOS MECANISMOS DE PARTICIPACIÓN CIUDADANA</t>
  </si>
  <si>
    <t xml:space="preserve">(No DE JORNADAS PEDAGÓGICAS REALIZADAS / No DE JORNADAS PEDAGÓGICAS A REALIZAR)*100 </t>
  </si>
  <si>
    <t>PAAC03</t>
  </si>
  <si>
    <t>SEGUIMIENTO A LA ATENCIÓN DE LAS PETICIONES, QUEJAS, RECLAMOS, SUGERENCIA Y DENUNCIAS</t>
  </si>
  <si>
    <t>(No. DE SEGUIMIENTOS REALIZADOS A LAS PQRSD / No. DE SEGUIMIENTOS A REALIZAR A LAS PQRSD)*100</t>
  </si>
  <si>
    <t>PORCENTAJE</t>
  </si>
  <si>
    <t>PAAC04</t>
  </si>
  <si>
    <t>ÍNDICE DE PERCEPCIÓN SOBRE LA INFORMACIÓN Y ORIENTACIÓN BRINDADA AL CIUDADANO.</t>
  </si>
  <si>
    <t>(No. DE ENCUESTAS APLICADAS A LOS CIUDADANOS CON CALIFICACIÓN SATISFACTORIA / No. TOTAL DE ENCUESTAS APLICADAS A LOS CIUDADANOS)*100</t>
  </si>
  <si>
    <t>&lt;30%</t>
  </si>
  <si>
    <t>&gt;=30% y  ; &lt;50</t>
  </si>
  <si>
    <t>&gt;=50%  y &lt;75%</t>
  </si>
  <si>
    <t>&gt;=75% y &lt;=100%</t>
  </si>
  <si>
    <t>GESTIÓN DE SERVICIOS DE SALUD</t>
  </si>
  <si>
    <t>PGSS01</t>
  </si>
  <si>
    <t>ADMINSITRACIÓN  DE LOS SERVICIOS DE SALUD</t>
  </si>
  <si>
    <t>(No DE INFORMES DE AUDITORIAS MEDICAS REALIZADAS / No DE INFORMES AUDITORIAS MEDICAS A REALIZAR)*100</t>
  </si>
  <si>
    <t>PGSS02</t>
  </si>
  <si>
    <t xml:space="preserve">CUMPLIMIENTO PROGRAMA DE AUDITORIAS MEDICAS  </t>
  </si>
  <si>
    <t>(No DE AUDITORÍAS MÉDICAS REALIZADAS / No DE AUDITORÍAS MÉDICAS PROGRAMADAS)*100</t>
  </si>
  <si>
    <t>&lt;45%</t>
  </si>
  <si>
    <t>&gt;=45% y  ; &lt;65</t>
  </si>
  <si>
    <t>&gt;=65%  y &lt;90%</t>
  </si>
  <si>
    <t>&gt;=90% y &lt;=100%</t>
  </si>
  <si>
    <t>EFICIENCIA</t>
  </si>
  <si>
    <t>PGSS03</t>
  </si>
  <si>
    <t xml:space="preserve">REGISTRO DE PLANILLAS  INTEGRADAS DE LIQUIDACIÓN DE APORTES -  PILA  </t>
  </si>
  <si>
    <t>(No DE PLANILLAS TRAMITADAS / No DE  PLANILLAS RECIBIDAS DURANTE EL PERIODO)*100</t>
  </si>
  <si>
    <t>PGSS04</t>
  </si>
  <si>
    <t>OPORTUNIDAD EN EL TRAMITE DE NOVEDADES DE AFILIACIÓN</t>
  </si>
  <si>
    <t>(No DE NOVEDADES DE AFILIACIÓN APLICADAS EN TÉRMINOS DE OPORTUNIDAD / No DE NOVEDADES RECIBIDAS)*100</t>
  </si>
  <si>
    <t>PGSS05</t>
  </si>
  <si>
    <t>OPORTUNIDAD EN EL TRAMITE DE VALORACIONES MÉDICAS</t>
  </si>
  <si>
    <t>(No DE  VALORACIONES MÉDICO - LABORALES REALIZADAS / No DE VALORACIONES  MÉDICO - LABORALES SOLICITADAS)*100</t>
  </si>
  <si>
    <t>GESTIÓN DE PRESTACIONES ECONOMICAS</t>
  </si>
  <si>
    <t>PGPE01</t>
  </si>
  <si>
    <t>CRONOGRAMAS PARA LA LIQUIDACION DE NOMINAS ELABORADO</t>
  </si>
  <si>
    <t xml:space="preserve">CUMPLIMIENTO AL CRONOGRAMA PARA LA LIQUIDACION DE NOMINAS </t>
  </si>
  <si>
    <t>PGPE02</t>
  </si>
  <si>
    <t xml:space="preserve"> PRESTACIONES ECONÓMICAS TRAMITADAS</t>
  </si>
  <si>
    <t>(No DE SOLICITUDES  ATENDIDAS EN EL SEMESTRE ANTERIOR / No DE SOLICITUDES RADICADAS Y RECIBIDAS EN EL SEMESTRE ANTERIOR)*100</t>
  </si>
  <si>
    <t>GESTIÓN DE BIENES TRANSFERIDOS</t>
  </si>
  <si>
    <t>PGBT01</t>
  </si>
  <si>
    <t>LEGALIZACION DE BIENES INMUEBLES  TRANSFERIDOS</t>
  </si>
  <si>
    <t>(No. de bienes inmuebles legalizados / No. de bienes inmuebles tranferidos por Invias-  Ferrovias y Mintransporte).* 100</t>
  </si>
  <si>
    <t>Porcentual</t>
  </si>
  <si>
    <t>TRIMESTRAL</t>
  </si>
  <si>
    <t>PGBT02</t>
  </si>
  <si>
    <t>COMERCIALIZACION DE  BIENES INMUEBLES TRANSFERIDOS</t>
  </si>
  <si>
    <t>(Nro de bienes inmuebles ofertados/ Nro. de bienes inmuebles programados para comercializar)*100.</t>
  </si>
  <si>
    <t>100%</t>
  </si>
  <si>
    <t>PGBT03</t>
  </si>
  <si>
    <t>SANEAMIENTO DE BIENES INSTRAFERIBLES</t>
  </si>
  <si>
    <t>Porcentaje de saneamiento de Bienes Inmuebles intransferibles.</t>
  </si>
  <si>
    <t>PGBT04</t>
  </si>
  <si>
    <t>COMERCIALIZACION DE BIENES MUEBLES TRANSFERIDOS</t>
  </si>
  <si>
    <t>(No. de bienes muebles ofertados/ No. de bienes muebles programados apara comercializar)*100.</t>
  </si>
  <si>
    <t>GESTIÓN DE SERVICIOS ADMINISTRATIVOS</t>
  </si>
  <si>
    <t>PGSA01</t>
  </si>
  <si>
    <t>ADQUISICIÓN Y SUMINISTRO  DE BIENES Y SERVICIOS</t>
  </si>
  <si>
    <t>(No. DE PRODUCTOS DE ADQUISICION Y SUMINISTRO DE BIENES Y SERVICIOS REALIZADOS / No DE PRODUCTOS ADQUISICION Y SUMINISTRO  DE BIENES Y SERVICIOS A REALIZAR)* 100</t>
  </si>
  <si>
    <t>PGSA02</t>
  </si>
  <si>
    <t>MANTENIMIENTO DE LOS BIENES</t>
  </si>
  <si>
    <t>CUMPLIMIENTO PROGRAMA DE MANTENIMIENTO</t>
  </si>
  <si>
    <t>ANUAL</t>
  </si>
  <si>
    <t>PGSA03</t>
  </si>
  <si>
    <t>ADMINISTRACIÓN Y CONTROL DE INVENTARIOS</t>
  </si>
  <si>
    <t>(No DE BIENES MUEBLES VERIFICADOS / No TOTAL DE BIENES MUEBLES REGISTRADO EN EL SISTEMA DE INVENTARIO)*100</t>
  </si>
  <si>
    <t>GESTIÓN DE TALENTO HUMANO</t>
  </si>
  <si>
    <t>PGTH01</t>
  </si>
  <si>
    <t>COBERTURA DEL PLAN INSTITUCIONAL DE CAPACITACIÓN</t>
  </si>
  <si>
    <t>(No. DE FUNCIONARIOS CAPACITADOS / No. DE FUNCIONARIOS DE LA ENTIDAD)*100</t>
  </si>
  <si>
    <t>PGTH02</t>
  </si>
  <si>
    <t>CUMPLIMIENTO DE LOS PROYECTOS DE APRENDIZAJE EN QUIPO "PAES" DEL PLAN INSTITUCIONAL DE CAPACITACIÓN</t>
  </si>
  <si>
    <t>(No. PROYECTOS DE APRENDIZAJE EN EQUIPO CON NIVEL DE CUMPLIMIENTO SATISFACTORIO/ No. DE PROYECTOS DE APRENDIZAJE EN EQUIPO FORMULADO)*100</t>
  </si>
  <si>
    <t xml:space="preserve">EFICIENCIA </t>
  </si>
  <si>
    <t>PGTH03</t>
  </si>
  <si>
    <t>INDUCCIÓN  GENERAL DE PERSONAL</t>
  </si>
  <si>
    <t>PGTH04</t>
  </si>
  <si>
    <t>INDUCCIÓN ESPECIFICA DE PERSONAL</t>
  </si>
  <si>
    <t>(No. DE INDUCCIONES ESPECIFICAS CON EVALUACION SATISFACTORIAS / No. DE INDUCCIONES ESPECIFICAS DESARROLLADAS)*100</t>
  </si>
  <si>
    <t>PGTH05</t>
  </si>
  <si>
    <t>NOVEDADES DE PERSONAL TRAMITADAS EN  TÉRMINOS</t>
  </si>
  <si>
    <t>(No. TOTAL DE NOVEDADES DE PERSONAL  TRAMITADAS EN TERMINOS / No. DE SOLICITUDES DE NOVEDADES REQUERIDAS EN EL PERIODO)*100</t>
  </si>
  <si>
    <t>PGTH06</t>
  </si>
  <si>
    <t>LIQUIDACION DE NOMINA</t>
  </si>
  <si>
    <t>(No.TOTAL DE NOMINAS LIQUIDADAS EN LAS FECHAS ESTABLECIDAS / No. TOTAL DE NOMINAS REQUERIDAS)*100</t>
  </si>
  <si>
    <t>PGTH07</t>
  </si>
  <si>
    <t xml:space="preserve">NIVEL DE CUMPLIMIENTO DE LA INVESTIGACIÓN DE INCIDENTES Y ACCIDENTE DE TRABAJO REPORTADOS </t>
  </si>
  <si>
    <t xml:space="preserve">(No. DE  ACCIDENTES E INCIDENTES DE TRABAJO  INVESTIGADOS / No. TOTAL DE ACCIDENTES E INCIDENTES DE TRABAJO REPORTADOS)*100   </t>
  </si>
  <si>
    <t>PGTH08</t>
  </si>
  <si>
    <t>NIVEL DE CUMPLIMIENTO DE LAS CAPACITACIONES EN SEGURIDAD Y SALUD EN EL TRABAJO</t>
  </si>
  <si>
    <t xml:space="preserve">(No. DE CAPACITACIONES EN SEGURIDAD Y SALUD EN EL TRABAJO REALIZADAS / No. DE CAPACITACIONES EN SEGURIDAD Y SALUD EN EL TRABAJO PROGRAMADAS)*100 </t>
  </si>
  <si>
    <t>PGTH09</t>
  </si>
  <si>
    <t>NIVEL DE COBERTURA DEL PLAN DE CAPACITACION DEL SISTEMA DE GESTION DE LA SEGURIDAD Y SALUD EN EL TRABAJO</t>
  </si>
  <si>
    <t>(No. DE SERVIDORES PUBLICOS CAPACITADOS EN AÑO / No. TOTAL DE SERVIDORES PUBLICOS DEL FPS-FCN)*100</t>
  </si>
  <si>
    <t>&lt;35%</t>
  </si>
  <si>
    <t>&gt;=35% y  ; &lt;55</t>
  </si>
  <si>
    <t>&gt;=55%  y &lt;80%</t>
  </si>
  <si>
    <t>&gt;=80% y &lt;=100%</t>
  </si>
  <si>
    <t>PGTH10</t>
  </si>
  <si>
    <t>INTERVENCIÓN DE LOS PELIGROS IDENTIFICADOS</t>
  </si>
  <si>
    <t>(No. DE MEDIDAS DE  INTERVECIÓN DE LOS PELIGROS EJECUTADAS Y/O GESTIONADAS  / No. TOTAL DE MEDIDAS DE  INTERVECIÓN PROGRAMADAS EN LA IDENTIFICACIÓN DE PELIGROS Y PRIORIZACIÓN DE RIESGOS)*100</t>
  </si>
  <si>
    <t>PGTH11</t>
  </si>
  <si>
    <t>NIVEL DE CONTROL SOBRE LOS FACTORES DE RIESGOS OCUPACIONALES.</t>
  </si>
  <si>
    <t xml:space="preserve">(No. DE ACCIONES PREVENTIVASAS Y/O CORRECTIVAS  EJECUTADAS EN EL PERIODO / No. DE  ACCIONES PREVENTIVASAS Y/O CORRECTIVAS  TRAZADAS)*100 </t>
  </si>
  <si>
    <t>GESTION DE RECURSOS FINANCIEROS (PRESUPUESTO)</t>
  </si>
  <si>
    <t>PGRF01</t>
  </si>
  <si>
    <t>REGISTRAR EN EL APLICATIVO SIIF NACION LA DESGREGACION PRESUPUESTAL</t>
  </si>
  <si>
    <t>(No DE ACUERDOS REGISTRADOS EN EL SIIF / No DE ACUERDO APROBADOS)*100</t>
  </si>
  <si>
    <t>GESTION DE RECURSOS FINANCIEROS (TESORERIA)</t>
  </si>
  <si>
    <t>PGRF02</t>
  </si>
  <si>
    <t xml:space="preserve">ADMINISTRACION DEL RECAUDO </t>
  </si>
  <si>
    <t>(No DE PILAS RECIBIDAS / No DE RECAUDO RECIBIDOS SEGÚN LO FINANCIERO)*100</t>
  </si>
  <si>
    <t>GESTION DE RECURSOS FINANCIEROS (CONTABILIDAD)</t>
  </si>
  <si>
    <t>PGRF03</t>
  </si>
  <si>
    <t>CONCILIACIONES ENTRE PROCESOS</t>
  </si>
  <si>
    <t>(No DE CONCILIACIONES ENTRE PROCESOS EFECTUADAS / No DE CONCILIACIONES ENTRE PROCESOS PROGRAMADAS)*100</t>
  </si>
  <si>
    <t>GESTIÓN DE COBRO</t>
  </si>
  <si>
    <t>PGCB01</t>
  </si>
  <si>
    <t xml:space="preserve">COBRO PERSUASIVO A MOROSOS </t>
  </si>
  <si>
    <t>(No. DE REQUERIMIENTOS EXPEDIDOS / No. TOTAL DE DEUDORES Y/O APORTANTES MOROSOS DE CUOTAS PARTES )*100</t>
  </si>
  <si>
    <t>PGCB02</t>
  </si>
  <si>
    <t>RECOBROS AL FOSYGA</t>
  </si>
  <si>
    <t>(No. DE RECOBROS AL FOSYGA TRAMITADOS EN OPORTUNIDAD / No. DE RECOBROS AL FOSYGA SOLITADOS PARA TRAMITAR)*100</t>
  </si>
  <si>
    <t>PGCB03</t>
  </si>
  <si>
    <t>COBRO PERSUASIVO PREJURIDICO</t>
  </si>
  <si>
    <t>(No. DE EXPEDIENTES REMITIDOS A LA OFICINA ASESORA JURIDICA / No. DE EXPEDIENTES EJECUTORIADOS Y CON LIQUIDACIÓN DE DEUDA)*100</t>
  </si>
  <si>
    <t>PGCB04</t>
  </si>
  <si>
    <t>EFICIENCIA EN EL TRÁMITE ADMINISTRATIVO A ACREEDORES DE CUOTAS PARTES</t>
  </si>
  <si>
    <t>(No. DE CUENTAS DE COBRO TRAMITADAS EN TÉRMINOS / No. DE CUENTAS DE COBRO RECIBIDAS  POR CONCEPTO DE CUOTAS PARTES)*100</t>
  </si>
  <si>
    <t>PGCB05</t>
  </si>
  <si>
    <t>COBRO PERSUASIVO A APORTANTES MOROSOS DEL SISTEMA GENERAL DE SEGURIDAD SOCIAL EN SALUD - SGSSS</t>
  </si>
  <si>
    <t>(No. DE REQUERIMIENTOS EXPEDIDOS / No. TOTAL DE DEUDORES Y/O APORTANTES MOROSOS DE SGSSS) *100</t>
  </si>
  <si>
    <t>ASISTENCIA JURIDICA</t>
  </si>
  <si>
    <t>PAJU01</t>
  </si>
  <si>
    <t>PAJU02</t>
  </si>
  <si>
    <t>EMISION DE CONCEPTOS JURIDICOS Y CONTESTACIÓN A DERECHOS DE PETICIÓN</t>
  </si>
  <si>
    <t>(No DE PRODUCTOS DE EMISIÓN DE CONCEPTOS JURIDICOS Y CONTESTACIÓN A DERECHOS DE PETICIÓN REALIZADOS / No DE PRODUCTOS DE EMISIÓN DE CONCEPTOS JURIDICOS Y CONTESTACIÓN A DERECHOS DE PETICIÓN REQUERIDOS)*100</t>
  </si>
  <si>
    <t>PAJU03</t>
  </si>
  <si>
    <t>LEGALIZACIÓN DE CONTRATO</t>
  </si>
  <si>
    <t>(No DE CONTRATOS DE PRESTACIÓN DE SERVICIOS PROFESIONALES INGRESADOS AL SIGEP / No DE CONTRATOS DE PRESTACIÓN DE SERVICIOS PROFESIONALES CELEBRADOS)*100</t>
  </si>
  <si>
    <t>ACCIONES CONSTITUCIONALES DE TUTELA EN EL PERIODO</t>
  </si>
  <si>
    <t>(No. DE TUTELAS CONTESTADAS EN TERMINO DE OPORTUNIDAD / No. DE TUTELAS RADICADAS DE COBRO COACTIVO EN EL PERIODO)*100</t>
  </si>
  <si>
    <t>GESTIÓN DOCUMENTAL</t>
  </si>
  <si>
    <t>PGDO01</t>
  </si>
  <si>
    <t>MODIFICACION Y ACTUALIZACION DE TABLAS DE RETENCIÓN DOCUMENTAL</t>
  </si>
  <si>
    <t>(No. DE TABLAS DE RETENCIÓN DOCUMENTAL ACTUALIZADAS O MODIFICADAS / No. DE SOLICITUD DE MODIFICACIONES Y/O ACTUALIZACIONES APROBADAS POR EL COMITÉ)*100</t>
  </si>
  <si>
    <t>PGDO02</t>
  </si>
  <si>
    <t>NUMERACIÓN, COMUNICACIÓN, PUBLICACIÓN Y/O NOTIFICACIÓN DE ACTOS ADMINISTRATIVOS.</t>
  </si>
  <si>
    <t>(No. DE ACTOS ADMINISTRATIVOS NUMERADOS, PUBLICADOS, COMUNICADOS Y/O NOTIFICADOS / No. DE ACTOS ADMINISTRATIVOS A NUMERAR, PUBLICAR, COMUNICAR Y/O NOTIFICAR)*100</t>
  </si>
  <si>
    <t>PGDO03</t>
  </si>
  <si>
    <t>COTEJAR Y AUTENTICAR DOCUMENTOS</t>
  </si>
  <si>
    <t>(No. DE DOCUMENTOS AUTENTICADOS OPORTUNAMENTE / No. DE DOCUMENTOS AUTENTICAR)*100</t>
  </si>
  <si>
    <t>PGDO04</t>
  </si>
  <si>
    <t>ADMINISTRACION DEL ARCHIVO CENTRAL</t>
  </si>
  <si>
    <t>(No. DE PRODUCTOS DE LA ADMINISTRACIÓN DEL ARCHIVO CENTRAL REALIZADOS / No. DE PRODUCTOS A REALIZAR EN LA ADMINISTRACIÓN DEL ARCHIVO CENTRAL)* 100</t>
  </si>
  <si>
    <t>PGDO05</t>
  </si>
  <si>
    <t>RECEPCIÓN Y REMISIÓN DE CORRESPONDENCIA  ENVIADA EXTERNA</t>
  </si>
  <si>
    <t>(No. DE DOCUMENTOS ENVIADOS POR DISTINTOS MEDIOS / No. DE DOCUMENTOS A ENVIAR POR DISTINTOS MEDIOS)*100</t>
  </si>
  <si>
    <t>GESTION DE TIC`S</t>
  </si>
  <si>
    <t>PGTS01</t>
  </si>
  <si>
    <t>SOPORTE TECNICO</t>
  </si>
  <si>
    <t>(No DE SOLICITUDES DE ASESORIAS Y SOPORTE TÉCNICO ATENDIDAS / No DE SOLICITUDES RECIBIDAS)*100</t>
  </si>
  <si>
    <t>MEDICIÓN Y MEJORA</t>
  </si>
  <si>
    <t>PMYM01</t>
  </si>
  <si>
    <t>ADMINISTRAR EL SISTEMA DE MEDICIÓN DEL DESEMPEÑO A TRAVES DE INDICADORES</t>
  </si>
  <si>
    <t>(No DE SEGUIMIENTOS REALIZADOS A LAS MATRICES DE LOS INDICADORES DE GESTION OPORTUNAMENTE / No DE SEGUIMIENTOS A REALIZAR)*100</t>
  </si>
  <si>
    <t>PMYM02</t>
  </si>
  <si>
    <t>ASESORAR EN LA DOCUMENTACIÓN DE LAS ACCIONES PREVENTIVAS Y CORRECTIVAS</t>
  </si>
  <si>
    <t>(No. DE NO CONFORMIDADES DOCUMENTADAS / No. DE NO CONFORMIDADES SOLICITADAS A DOCUMENTAR)*100</t>
  </si>
  <si>
    <t>PMYM03</t>
  </si>
  <si>
    <t>EFECTUAR SEGUIMIENTO A LAS ACCIONES PREVENTIVAS Y CORRECTIVAS</t>
  </si>
  <si>
    <t xml:space="preserve">(No DE SEGUIMIENTO REALIZADOS A LAS ACCIONES PREVENTIVAS Y CORRECTIVAS / No DE SEGUIMIENTO A REALIZAR)*100  </t>
  </si>
  <si>
    <t>SEGUIMIENTO Y EVALUACIÓN INDEPENDIENTE</t>
  </si>
  <si>
    <t>PSEI01</t>
  </si>
  <si>
    <t>PROGRAMAS ANUALES DE AUDITORIAS EJECUTADOS (EVALUACIÓN INDEPENDIENTE)</t>
  </si>
  <si>
    <t>(No INFORMES DE AUDITORIA REALIZADAS OPORTUNAMENTE / No INFORMES DE AUDITORIA A REALIZAR)*100</t>
  </si>
  <si>
    <t>PSEI02</t>
  </si>
  <si>
    <t>PROGRAMAS ANUALES DE AUDITORIAS COORDINADAS (CALIDAD)</t>
  </si>
  <si>
    <t>PSEI03</t>
  </si>
  <si>
    <t>SEGUIMIENTO A INDICADORES Y PLANES INSTITUCIONALES EFECTUADOS</t>
  </si>
  <si>
    <t>(No. DE PLANES INSTITUCIONALES VERIFICADOS / No. DE PLANES INSTITUCIONALES A VERIFICAR)*100</t>
  </si>
  <si>
    <t xml:space="preserve">El Informe Ejecutivo de Revisión por la Dirección del II semestre 2017, fue enviado al Director General mediante memorando OPS - 20181200022043 del 28/02/2018, a la fecha se espera que el informe sea firmado por el Director General para que pueda ser publicado. </t>
  </si>
  <si>
    <t>Durante el semestre evaluado se realizaron dos seguimiento a los Indicadores de Gestión:
Seguimiento a los Indicadores por Proceso del II semestre 2017 el dia 11/01/2018.
Seguimiento a los Indicadores Estrategicos del II semestre 2017 el día 11/01/2018. Evidencias en la pagina de intranet de la Entidad y en el correo electronico yajairag@fondo.</t>
  </si>
  <si>
    <t xml:space="preserve">Durante el primer semestre del 2018, de acuerdo al programa Anual de Auditorias, las Auditorias de calidad estaban programadas para ejecutar por la Oficina Asesora de Planeación y Sistemas en el mes de junio del presente año, sin embargo no fuerón realizadas como estaba programado en el programa Anual. </t>
  </si>
  <si>
    <t>Durante el primer semestre de 2018 el Grupo de Trabajo de Control Interno realizo el seguimiento a los diferentes planes institucionales asi:
ENERO: se realizo oportunamente los seguimiento a los planes PMI, PMR, PLAN FORTALECIMIENTO DEL SIG, PLAN ESTRATEGICO, INDICADORES DE GESTION, PNC,  Y AL PLAN DE ACCION enviados a publicaciones mediante correo electronico  29/01/18 , PLAN ANTICORRUPCION enviado a publicar el 11/01/18 
MARZO: se realizo el seguimiento al PLAN DE FORTALECIMIENTO DEL SIG ENERO-FEBRERO enviado a publicar el 21/03/18
ABRIL: se realizo el seguimiento al PMR, enviado el 27/04/18  PMI  enviado a publicar el 30/04/18 y PLAN ESTRATEGICO enviado el 27/04/18  Y PNC enviado el 27/04/18.
MAYO: se realizo seguimiento al PLAN ANTICORRUPCION Y DE ATENCION AL CIUDADANO  enviado a publicar en la pagina web el 10/05/18 Y PLAN DE FORTALECIMIENTO.   enviado el 15/05/18.       Evidencia en la Intranet y pagina WEB del FPS y correos electronicos del proceso, enviados a todos los funcionarios del FPS.
CUMPLIMIENTO DEL 100% enviadencias en TRD- 1109301 PLANES INSTITUCIONALES 2018.</t>
  </si>
  <si>
    <t>En el  semestre  de  Diciembre de 2017 a Mayo de 2018 fueron recibidos 8.255 recaudos de los cuales el operador de información SOI reportó en su totalidad las planillas de autoliquidación  al consorcio SAYP y ADRES generando una efectiva identificación del recaudo acordes a lo establecido en el Decreto 4023 de 2011.</t>
  </si>
  <si>
    <t xml:space="preserve">Durante el primer semestre del 2018 se presentaron dos (2) informes de auditorías medicas ante la oficina de control interno así:
Mediante memorando no 20173400121203 el día 11 de enero del 2018 se entregó el informe del programa anual de auditoria del I trimestre del 2018 
Mediante memorando no 20183400033773 el día 10 de abril del 2018 se entregó el informe del programa anual de auditoria del II trimestre del 2018. 
Se puede evidenciar en la carpeta programa anual de auditorías con TRD 5306
</t>
  </si>
  <si>
    <t xml:space="preserve">Durante el primer semestre del 2018 fueron programadas 909 auditorías médicas de las  cuales se realizaron 907 auditorías médicas y 24 auditorías médicas adicionales por necesidad del servicio así: 
En el primer trimestre del 2018 fueron programadas 443 auditorías las cuales se realizaron en su totalidad; así mismo se realizaron 11 auditorías adicionales por necesidad del servicio.
En el segundo trimestre del 2018 fueron programadas 466 auditorías médicas de las cuales se realizaron 464 auditorías médicas; así mismo se realizaron 13 auditorías médicas adicionales por necesidad del servicio.
 Se puede  evidenciar en la carpeta informes de auditorías 2018 con TRD 340.5306.
</t>
  </si>
  <si>
    <t>En el primer semestre del 2018 se recibieron 7265 planillas y fueron tramitadas en su totalidad dentro de los términos. Se puede evidenciar en base de datos que se encuentra en el equipo asignado al funcionario Xabier Botello de control y recaudo pila de afiliaciones y compensación.</t>
  </si>
  <si>
    <t>En el primer semestre del año 2018 se recibieron 1863 novedades  de afiliación las cuales fueron tramitadas en su totalidad dentro de los términos. Evidencia encontrada en la carpeta novedades 2018 con TRD  3206601.</t>
  </si>
  <si>
    <t>N/A teniendo en cuenta que durante el primer semestre del 2018 no se presentaron solicitudes de valoraciones medico laborales</t>
  </si>
  <si>
    <t>N/A</t>
  </si>
  <si>
    <t>Durante el primer semestre del 2018 se da cumplimiento en el trámite de liquidación de nóminas así: 
6 nóminas de Ferrocarriles y 6 nóminas de San Juan de Dios. 
No se realizó la liquidación de las nóminas de PROSOCIAL teniendo en cuenta que la función pensional fue entregada a la UGPP el día 31 de agosto del 2018. 
Lo anterior se puede evidenciar en el computador de la funcionaria encargada Samaris Matayana.</t>
  </si>
  <si>
    <t>En el segundo semestre del año 2017 fueron radicadas 16117 solicitudes de las cuales fueron tramitadas 15628 solicitudes. Se puede evidenciar en la base de datos encontrada en el computador del coordinador del GIT Gestión Prestaciones económicas y en la página web de la entidad: www.fps.gov.co, en el link: http://www.fps.gov.co/inicio/tepuede_interesar.html.</t>
  </si>
  <si>
    <t>Durante el primes semestre del 2018 no se identificaron no conformidades por medio de auditorias internas, sin embargo se participo en la formulacion de las acciones de mejora propuestas para el plan de mejoramiento antes la no conformidades identificadas por parte de la Contraloria  General de la Republica en la visita realizada desde el mes de enero hasta mayo de la presente vigencia.</t>
  </si>
  <si>
    <t>Durante el primer semestre de la vigencia 2018 se realizo seguimiento al plan de mejoramiento institucional, IV trimestre 2017 y I trimestre2018, dentro de las fechas establecidas, gestionando un reporte adecuado y consistente con las acciones planificadas, esta informacion se puede evidenciar con el responsable de la administracion del Plan de Mejoramiento Institucional.</t>
  </si>
  <si>
    <t>Durante el presente semestre se efectuaron conciliaciones con los procesos , Juridica, Talento Humano, Prestaciones Economicas y Gestión de Cobro y los conceptos conciliados corresponden  procesos laborales, nominas de Empleados y pensionados;morosos de salud, , Arrendamientos, conciliaciones   Bancarias  y  cajas  menores  la evidencia de esta información se encuentra en la TRD-1901 del proceso.</t>
  </si>
  <si>
    <t>No aplica para el periodo porque su periodicidad es anual.</t>
  </si>
  <si>
    <t>No Aplica para el periodo evaluado porque su reporte es anual; sin embargo se puede señalar, que para la presente vigencia no se seleccionaron temas para trabajar a travès de los proyectos de aprendizaje en equipo.
EVIDENCIAS: 210 0808 ACTAS COMISION DE PERSONAL 2018</t>
  </si>
  <si>
    <r>
      <t xml:space="preserve">Durante el segundo semestre de 2017,  se realizaron ocho (8) inducciones generales con evaluación satisfactoria, sobre ocho (8) evaluaciones de induccion general aplicadas y tabuladas, correspondientes a: </t>
    </r>
    <r>
      <rPr>
        <sz val="10"/>
        <rFont val="Arial Narrow"/>
        <family val="2"/>
      </rPr>
      <t>ATANACIO VICENTE ESCOBAR APONTE, JOSE JAVIER BARRIOS RUIZ,  FRANKLIN SOLANO PUSHAINA, JORGE LUIS CESPEDES OSPINO, RICARDO ANDRES TOLEDO PINTO, ALEJANDRA MARIA MUSKUS CARRIAZO, YEISI MAR MOLINA BAQUERO Y OSVALDO DIAZ RODRIGUEZ</t>
    </r>
    <r>
      <rPr>
        <sz val="11"/>
        <rFont val="Arial Narrow"/>
        <family val="2"/>
      </rPr>
      <t xml:space="preserve">
210-7101 - INDUCCIÓN GENERAL 2017.</t>
    </r>
  </si>
  <si>
    <t>No aplica para el periodo, su periodicidad es anual.</t>
  </si>
  <si>
    <t>Durante el primer semestre de 2018, se identificaron (27) peligros mediante inspecciones de seguridad y/o mediante el formato de comunicación de factores de riesgos ocupacionales código APGTHGTHFO50, las cuales fueron gestionadas ante la Secretaria General y Dirección General, con el fin de que estas sean incluidas en el plan de compras y/o proyectos de inversión de remodelación de infraestructura física de la entidad.  EVIDENCIAS: 2107102-Sistema de Gestión de la Seguridad y Salud en el Trabajo 2018       Ejecución plan salud ocupacional (listas de asistencia a eventos) Tomo 1.</t>
  </si>
  <si>
    <t>(No. DE INDUCCIONES GENERALES CON EVALUACION SATISFACTORIA / No. DE INDUCCIONES GENERALES DESARROLLADAS)*100</t>
  </si>
  <si>
    <r>
      <t xml:space="preserve">Para el segundo semestre de 2017, fueron  aplicadas  dos (2) encuestas de evaluación de inducción específica correspondientes a dos (2) funcionarios que fueron reubicados de dependencia: </t>
    </r>
    <r>
      <rPr>
        <sz val="10"/>
        <rFont val="Arial Narrow"/>
        <family val="2"/>
      </rPr>
      <t>SERGIO DANIEL MARTINEZ y INGRID YANETH OVALLE POSADA</t>
    </r>
    <r>
      <rPr>
        <sz val="11"/>
        <rFont val="Arial Narrow"/>
        <family val="2"/>
      </rPr>
      <t>; las cuales  obtuvieron un nivel de satisfacción del 100%.
Evidencias: 210-7101 - inducción general y específica 2017.</t>
    </r>
  </si>
  <si>
    <t>Durante el  primer semestre de 2018 fueron tramitadas en término  177  novedades de  vacaciones, bonificación por servicios prestados, libranzas,  horas extras, entre otras, para un cumplimiento del 100%.
EVIDENCIAS SERIE: 2104903 HISTORIA LABORALES DE PERSONAL Y 2106301 NOMINAS.</t>
  </si>
  <si>
    <t>Durante el  primer semestre de 2018  fueron requeridas, liquidadas y suministradas para su pago 11 nómina de personal, ocho (08) correspondientes a cada una de las quincenas de los meses enero - abril;   una (1) correspondiente al retroactivo 2018 y dos (2) correspondientes a pagos mensuales de los meses mayo-junio. EVIDENCIAS SERIE: 2106301 NOMINAS.</t>
  </si>
  <si>
    <t>Durante el primer semestre de 2018, se investigaron cuatro (4) accidentes de trabajo, de los cuatro (4) reportados y reconocidos ante la ARL.
Evidencias: 2107102- Sistema de Gestión de la Seguridad y Salud en el Trabajo 2018.  Reporte e investigación de incidentes y accidentes de trabajo Tomo 1.</t>
  </si>
  <si>
    <t xml:space="preserve">Durante el primer semestre de 2018, se programaron nueve (9) capacitaciones de las cuales se ejecutaron en la fecha 8 por cuanto la capacitación faltante (CAPACITACIÓN TEÓRICO - PRÁCTICA EN MANEJO DE EXTINTORES Y CONTROL DE FUEGOS) quedo reprogramada para el mes de julio de 2018. EVIDENCIAS:  2107102-Sistema de Gestión de la Seguridad y Salud en el Trabajo 2018- Ejecución </t>
  </si>
  <si>
    <t xml:space="preserve">Durante el primer semestre de 2018, se ejecutaron las nueve (9) acciones correctivas trazadas en el formato: Seguimiento y control a las recomendaciones investigación incidentes y accidentes de trabajo CODIGO: APGTHGTHFO07, derivadas de los Accidentes de Trabajo ocurridos en la presente vigencia, la cuales fueron ejecutadas al 100%. Evidencias: 2107102-Sistema de Gestión de la Seguridad y Salud en el Trabajo 2018. Ejecución plan salud ocupacional (listas de asistencia a eventos) Tomo 1. 
</t>
  </si>
  <si>
    <t>Durante el primer semestre de 2018, se realizaron 349 solicitudes de servicios de soporte tecnico los cuales fueron atendidas en termino de oportunidad, evidencia que se encuentra en los formatos de control de solicitudes recibidas y gestionadas a cargo del funcionario Rosmel Acosta y Ericson Ricardo</t>
  </si>
  <si>
    <t>El proceso de Atención al Ciudadano realizo 11 informes de desempeño laboral en el semestre debido a que 2 funcionarias son las que estan atendiendo dentro del proceso. Evidenciado  en la carpeta 220 5309 2017.</t>
  </si>
  <si>
    <t>El proceso de Atencion al Ciudadano realizo soicalizacion  de los Mecanismos de Participacion Ciudadana el dia 26 de Mayo de 2018 en la cafeteria Turistren , evidencia consignada en la Carpeta Actas de Capacitacion y Socializacion Acta N°26.</t>
  </si>
  <si>
    <t xml:space="preserve">El proceso de Atencion al ciudadano envio 96 correos a cada uno de los puntos administrativos de seguimiento a las Quejas pendientes por cerrar con el fin de minimizar el tramite realizado a las quejas de tal forma que esten dentro de los terminos, de ingual forma se enviaron memorandos de seguimiento, se puede evidenciar con radicados 20182200013723 - 20182200016883-20182200019903-20182200021193 - 20182200060423-20182200060413-20182200060433-20182200060373-20182200060363-201822000060393-20182200060403 - Evidencia consignada en la  carpeta 220-5309 informe de PQRSD pendientes. </t>
  </si>
  <si>
    <t>Durante el primer semestre del 2018 se aplicaron 1081 encuestas de satisfaccion al ciudadano de las cuales  fueron satisfactorias 949.</t>
  </si>
  <si>
    <t xml:space="preserve">Durante el primer semestre de la vigencia 2018 se realizaron 321 cuentas de cobros o requerimientos a 53 entidades del FPS, por otra parte se enviaron un total 420 de cuentas de cobros o requerimientos Art.2 ISS, para un total de 741 cuentas de cobros </t>
  </si>
  <si>
    <t>En la vigencia correspondiente al primer semestre de 2018, no se remitieron expedientes a la Oficina Asesora Juridica, debido a que se encuentran en el correspondiente análisis  de las entidades deudoras moratorias</t>
  </si>
  <si>
    <t>Durante la vigencia I semestre de 2018, se gestionaron  11 Actos Administrativos para pago del ISS y 20 Actos Administrativos  para pago del FPS, los cuales se encuentran en revisión de acuerdo a la instrucción impartida por la Direccion General mediante memorando DIG - 20181000050163. El 21 de Marzo de 2018 se recibieron los CDP, en Abril se solicito el PAC, y el 14 de junio de 2018, fueron remitidos a la Dra. Paola León, para su respectiva verificación y tramite.</t>
  </si>
  <si>
    <t>En el primer semestre de 2018 se ingresó en el Sistema de Información y Gestión del Empleo Público SIGEP, 228 contratos de prestacion de servicios. Evidencia pagina web www.sigep.gov.co.</t>
  </si>
  <si>
    <t>En el primer semestre de 2018 se radicaron y contestaron en terminos de oportunidad 72 tutelas de la competencia otorgada a traves de Decreto 553 de 2015. Evidencia base de datos</t>
  </si>
  <si>
    <t>Durante el I semestre del 2018 se recibieron 62 solicitudes (No hubo emision de conceptos juridicos y se contestaron  62 derechos de peticion), las cuales fueron contestadas dentro de los terminos por parte de la oficina asesora juridica, esta informacion se puede evidenciar en las bases de datos de la oficina asesora juridica (defensa Judicial, oficna juridica y cobro coactivo iss).  
Se contestaron 326 derechos de petición de la competencia otorgada a traves de Decreto 553 de 2015. Evidencia base de datos administrada por la contratista Judy Briceño</t>
  </si>
  <si>
    <t xml:space="preserve">Durante el semestre evaluado se formularon los siguientes planes:
1. Plan de Fortalecimiento del SIG, no se realizo formulación del Plan de Fortalecimiento del SIG, debido a que no se ha llevado a cabo la Revisión por la Dirección, ni las acciones a tomar del Informe Ejecutivo Anual del Sistema de Control Interno. 
2. Plan de Acción de la vigencia 2018 evidencia que se puede cotejar en la página web de la entidad link: http://www.fps.gov.co/inicio/plan_accion.html,  y http://fondo/planAccion.asp
3. Plan Estratégico Institucional evidencia que se puede cotejar en la página web de la entidad link: http://www.fps.gov.co/inicio/planes_programas.html y http://fondo/planestrategico.asp, Acta No 001 de 30 de enero de 2017.- Comité Gestión y Desempeño
4.Plan Anticorrupción y Atención al Ciudadano   el cual se publico en la página web de la entidad . link: http://190.145.162.131/downloads/P_ANTICORRUPCION.asp   Acta No 001 de 30 de enero de 2018.- Comité Gestión y Desempeño. 
5. Plan de Eficiencia Administrativa, NO SE REPORTO AVANCE.
</t>
  </si>
  <si>
    <t>Durante el semestre evaluado se realizaron los siguientes seguimiento a los planes :
1. Plan de Acción II semestre 2017. correo electrónico 10/01/2018  
2.Plan Estratégico IV trimestre 2017. correo electrónico 10/01/2018  y Plan Estratégico I trimestre 2018. correo electrónico 06/04/2018
3. El Plan Anticorrupción y Atención al Ciudadano I cuatrimestre año 2018  correo electrónico 08/05/2018.
4. Plan de Eficiencia Administrativa, no se reporto avance.</t>
  </si>
  <si>
    <t>NO SE PRESENTO REPORTE</t>
  </si>
  <si>
    <t>El Proceso de Gestion Documental realizó un cronograma de actualizacion de las TRD en el cual establecio 17 mesas de trabajo en los distintas dependencias de la entidad con el fin de recolectar la informacion necesaria para realizar las propuestas de actualizacion y presentarlas al comite de gestion y desarrollo de la entidad evidencia consignada por medio del memorando GUD-20182200011923.</t>
  </si>
  <si>
    <t>En el periodo comprendido de octubre, noviembre y diciembre del año 2017 se recibieron 610 actos administrativos , y en el periodo de enero a marzo del  año 2018 se recibieron 546 actos administrativos  las cuales fueron debidamente notificadas, publicadas y comunicadas en terminos de ley de acuerdo a lo establecido en el proceso y se puede verificar en el formato CODIGO:  APGDOSGEFO02, que se encuentra en la oficina de Secretaria General y es debidamente manejada por el funcionario LUIS EDUARDO MARTINEZ HIGUERA.</t>
  </si>
  <si>
    <t>En el primer semestre  de  enero a junio del año 2018 Se recibieron 28 solicitudes de autenticacion de documentos, de los diferentes procesos, los cuales dan un total de 1970 folios autenticados. Solicitudes que se pueden evidenciar en la carpeta SD-20010-001, que se encuentra en la oficina de Secretartia General a cargo del funcionario Lilia Buitrago.</t>
  </si>
  <si>
    <t>1. De acuerdo al cronograma establecido por el proceso de Gestion Documental durante el primer semestre del año 2018  los procesos que cumplieron con las fechas establecidas fueron:
30 DE ENERO OFICINA ASESORA DE  PLANEACION Y SISTEMAS
16 DE FEBRERO  SUBDIRECCION FINANCIERA
27 DE ABRIL  G.I.T.  TESORERIA 
27 DE ABRIL  DIRECCION GENERAL 
30 DE ABRIL OFICINA ASESORA  JURIDICA
22 DE SEPTIEMBRE  SUBDIRECCION FINANCIERA
25 DE MAYO G.I.T DE CONTABILIDAD
28 DE MAYO SUBDIRECCION DE PRESTACIONES ECONOMICAS
5 DE JUNIO SECRETARIA GENERAL
15 DE JUNIO G.I.T GESTION TALENTO HUMANO
22 DE JUNIO COBRO PERSUASIVO                                                                                                                                                                                                                                                                                                                                                                                                                27 DE JUNIO SUBDIRECCION DE PRESTACIONES SOCIALES                                                                                                                                                                                                                                                                                                                                                                                  19 DE FEBRERO DIVISION CARTAGENA                                                                                                                                                                                                                                                                                                                                                                                      30 DE MAYO DIVISION CALI                                                                                                                                                                                                                                                                                                                                                                                                   31 DE MAYO DIVISION TUMACO                                                                                                                                                                                                                                                                                                                                                                                           29 DE JUNIO  DIVISION MEDELLIN                                                                                                                                                                                                                                                                                                                                                                                                                             Los procesos que no cumplieron fueron: Gestion bienes y compras que entrego el archivo el 1/06/2018  y tenia que entregarlo el 20 de abril del 2018 y la division Bucaramanga que tenia que entregar el 1/06/2018 Evidencia consignada en la carpeta de transferencia documentales 220-5202  de la funcionaria Omaida Mendoza .
2. Las actividades relacionadas con el aplicativo DOCPLUS se encuentran cumplidas  en actividades de prestamo de carpetas,  ingreso al docplus de transferencia documental realizadas por los diferentes procesos de la Entidad, teniendo un cumplimiento del  80% evidencia consignada en el aplicativo DOC-PLUS , se puede evidenciar en el equipo de computo del profesional Jair Camacho.
3. Durante el I semestre de 2018 se digitalizaron 906 carpetas se puede evidenciar programa de digitalizacion del equipo de computo del profesional Jair Camacho,ademas se hizo la solicitud de personal para el apoyo de esta tarea por medio de memorando 20182200056793 .                                                                                                                                                                                                                                                                                                                                                                                                               4. Se realizo  mesas de trabajo con las diferentes dependencias de la entidad con el fin  de realizar las propuestas de las TRD a actualizar  para que sean presentadas al AGN para su convalidacion evidencia consignada por medio del memorando GUD-20182200011923.</t>
  </si>
  <si>
    <t>Se envio correspondencia externa  por parte del proceso de Gestion Documental  de la siguiente manera  correo certificado: 6464  servientrega: 176 correo electronico: 344 corra: 564 mensajero: 1706 de igual manera se hicieron 411 devoluciones.</t>
  </si>
  <si>
    <t>Para la vigencia I semestre de 2018,  se encuentra pendiente la gestión de recobros ante el Fosyga, un total de 61 recobro pendiente, por tramitar en oportunidad, y se encuentran pendientes de tramitar debido a que dichos recobros se deben realizar ante  la Administradora de los Recursos del SGSSS - ADRES, el cual ya se realizaron las gestiones para realizarlo, debido al ingreso del nuevo director y la firma digital que es totalmente diferente a la anterior.</t>
  </si>
  <si>
    <t xml:space="preserve">Durante lo corrido de la vigencia del  I semestre de 2018, se gestionaron 160 requerimientos aportantes morosos del SGSSS frente a 160 aportantes en morosidad, por lo tanto todos los requerimientos se realizaron en su totalidad.  
La evidencia se encuentra en Radicacion Masiva Orfeo. </t>
  </si>
  <si>
    <t xml:space="preserve">Durante el primer semestre del 2018, el proceso SEI realizó 24   informes de auditoria en terminos de oportunidad  estando programadas 25 auditorias de acuerdo a lo establecido en el programa anual de auditorias de evaluaciòn Independiente.  Evidencias en la TRD 110.53.09. </t>
  </si>
  <si>
    <t>MARIA FRAGOZO</t>
  </si>
  <si>
    <t>Durante el primer semestre del 2018 fueron programadas 909 auditorías médicas de las  cuales se realizaron 907 auditorías médicas y 24 auditorías médicas adicionales por necesidad del servicio así: 
En el primer trimestre del 2018 fueron programadas 443 auditorías las cuales se realizaron en su totalidad; así mismo se realizaron 11 auditorías adicionales por necesidad del servicio.
En el segundo trimestre del 2018 fueron programadas 466 auditorías médicas de las cuales se realizaron 464 auditorías médicas; así mismo se realizaron 13 auditorías médicas adicionales por necesidad del servicio.</t>
  </si>
  <si>
    <t xml:space="preserve">En el primer semestre  de  enero a junio del año 2018 Se recibieron 28 solicitudes de autenticacion de documentos, de los diferentes procesos, los cuales dan un total de 1970 folios autenticados. Solicitudes que se pueden evidenciar en la carpeta SD-20010-001, </t>
  </si>
  <si>
    <t xml:space="preserve">En el periodo comprendido de octubre, noviembre y diciembre del año 2017 se recibieron 610 actos administrativos , y en el periodo de enero a marzo del  año 2018 se recibieron 546 actos administrativos  las cuales fueron debidamente notificadas, publicadas y comunicadas en terminos de ley de acuerdo a lo establecido en el proceso y se puede verificar en el formato CODIGO:  APGDOSGEFO02, que se encuentra en la oficina de Secretaria General </t>
  </si>
  <si>
    <t>De acuerdo al cronograma establecido por el proceso de Gestion Documental durante el primer semestre del año 2018  los procesos que cumplieron con las fechas establecidas fueron:
30 DE ENERO OFICINA ASESORA DE  PLANEACION Y SISTEMAS
16 DE FEBRERO  SUBDIRECCION FINANCIERA
27 DE ABRIL  G.I.T.  TESORERIA 
27 DE ABRIL  DIRECCION GENERAL 
30 DE ABRIL OFICINA ASESORA  JURIDICA
22 DE SEPTIEMBRE  SUBDIRECCION FINANCIERA
25 DE MAYO G.I.T DE CONTABILIDAD
28 DE MAYO SUBDIRECCION DE PRESTACIONES ECONOMICAS
5 DE JUNIO SECRETARIA GENERAL
15 DE JUNIO G.I.T GESTION TALENTO HUMANO
22 DE JUNIO COBRO PERSUASIVO                                                                                                                                                                                                                                                                                                                                                                                                                27 DE JUNIO SUBDIRECCION DE PRESTACIONES SOCIALES                                                                                                                                                                                                                                                                                                                                                                                  19 DE FEBRERO DIVISION CARTAGENA                                                                                                                                                                                                                                                                                                                                                                                      30 DE MAYO DIVISION CALI                                                                                                                                                                                                                                                                                                                                                                                                   31 DE MAYO DIVISION TUMACO                                                                                                                                                                                                                                                                                                                                                                                           29 DE JUNIO  DIVISION MEDELLIN                                                                                                                                                                                                                                                                                                                                                                                                                             Los procesos que no cumplieron fueron: Gestion bienes y compras que entrego el archivo el 1/06/2018  y tenia que entregarlo el 20 de abril del 2018 y la division Bucaramanga que tenia que entregar el 1/06/2018 Evidencia consignada en la carpeta de transferencia documentales 220-5202  de la funcionaria Omaida Mendoza .
2. Las actividades relacionadas con el aplicativo DOCPLUS se encuentran cumplidas  en actividades de prestamo de carpetas,  ingreso al docplus de transferencia documental realizadas por los diferentes procesos de la Entidad, teniendo un cumplimiento del  80% evidencia consignada en el aplicativo DOC-PLUS , se puede evidenciar en el equipo de computo del profesional Jair Camacho.
3. Durante el I semestre de 2018 se digitalizaron 906 carpetas se puede evidenciar programa de digitalizacion del equipo de computo del profesional Jair Camacho,ademas se hizo la solicitud de personal para el apoyo de esta tarea por medio de memorando 20182200056793 .                                                                                                                                                                                                                                                                                                                                                                                                               4. Se realizo  mesas de trabajo con las diferentes dependencias de la entidad con el fin  de realizar las propuestas de las TRD a actualizar  para que sean presentadas al AGN para su convalidacion evidencia consignada por medio del memorando GUD-20182200011923.</t>
  </si>
  <si>
    <r>
      <t xml:space="preserve">Durante el semestre evaluado se formularon los siguientes planes:
1. Plan de Fortalecimiento del SIG, no se realizo formulación del Plan de Fortalecimiento del SIG, debido a que no se ha llevado a cabo la Revisión por la Dirección, ni las acciones a tomar del Informe Ejecutivo Anual del Sistema de Control Interno. 
2. Plan de Acción de la vigencia 2018 evidencia que se puede cotejar en la página web de la entidad link: http://www.fps.gov.co/inicio/plan_accion.html,  y http://fondo/planAccion.asp
3. Plan Estratégico Institucional evidencia que se puede cotejar en la página web de la entidad link: http://www.fps.gov.co/inicio/planes_programas.html y http://fondo/planestrategico.asp, Acta No 001 de 30 de enero de 2017.- Comité Gestión y Desempeño
4.Plan Anticorrupción y Atención al Ciudadano   el cual se publico en la página web de la entidad . link: http://190.145.162.131/downloads/P_ANTICORRUPCION.asp   Acta No 001 de 30 de enero de 2018.- Comité Gestión y Desempeño. 
5. Plan de Eficiencia Administrativa, NO SE REPORTO AVANCE.
</t>
    </r>
    <r>
      <rPr>
        <b/>
        <sz val="11"/>
        <rFont val="Arial Narrow"/>
        <family val="2"/>
      </rPr>
      <t>NIVEL DE CUMPLIMIENTO 60% MINIMO.-</t>
    </r>
  </si>
  <si>
    <r>
      <t>Durante el semestre evaluado se realizaron los siguientes seguimiento a los planes :
1. Plan de Acción II semestre 2017. correo electrónico 10/01/2018  
2.Plan Estratégico IV trimestre 2017. correo electrónico 10/01/2018  y Plan Estratégico I trimestre 2018. correo electrónico 06/04/2018
3. El Plan Anticorrupción y Atención al Ciudadano I cuatrimestre año 2018  correo electrónico 08/05/2018.
4. Plan de Eficiencia Administrativa, no se reporto avance.</t>
    </r>
    <r>
      <rPr>
        <b/>
        <sz val="11"/>
        <rFont val="Arial Narrow"/>
        <family val="2"/>
      </rPr>
      <t>NIVEL DE CUMPLIMIENTO 50% MINIMO.-</t>
    </r>
  </si>
  <si>
    <t>El Informe Ejecutivo de Revisión por la Dirección del II semestre 2017, fue enviado al Director General mediante memorando OPS - 20181200022043 del 28/02/2018, a la fecha se espera que el informe sea firmado por el Director General para que pueda ser publicado. NIVEL DE CUMPLIMIENTO 50% MINIMO.-</t>
  </si>
  <si>
    <r>
      <t xml:space="preserve">El proceso de Atención al Ciudadano realizo 11 informes de desempeño laboral en el semestre debido a que 2 funcionarias son las que estan atendiendo dentro del proceso.sin embargo se recomienda modificación del indicador teniendo en cuenta que solo existen dos funsionarios realizando esta tarea. </t>
    </r>
    <r>
      <rPr>
        <b/>
        <sz val="11"/>
        <color indexed="8"/>
        <rFont val="Arial Narrow"/>
        <family val="2"/>
      </rPr>
      <t>NIVEL DE CUMPLIMIENTO 61% MINIMO.</t>
    </r>
  </si>
  <si>
    <t>El proceso de Atencion al Ciudadano realizo soicalizacion  de los Mecanismos de Participacion Ciudadana el dia 26 de Mayo de 2018 en la cafeteria Turistren , evidencia consignada en la Carpeta Actas de Capacitacion y Socializacion Acta N°26. NIVEL DE CUMPLIMIENTO 100% SATISFACTORIO</t>
  </si>
  <si>
    <t>El proceso de Atencion al ciudadano envio 96 correos a cada uno de los puntos administrativos de seguimiento a las Quejas pendientes por cerrar con el fin de minimizar el tramite realizado a las quejas de tal forma que esten dentro de los terminos, de ingual forma se enviaron memorandos de seguimiento, se puede evidenciar con radicados 20182200013723 - 20182200016883-20182200019903-20182200021193 - 20182200060423-20182200060413-20182200060433-20182200060373-20182200060363-201822000060393-20182200060403 -NIVEL DE CUMPLIMIENTO 100% SATISFACTORIO</t>
  </si>
  <si>
    <t>Durante el primer semestre del 2018 se presentaron dos (2) informes de auditorías medicas ante la oficina de control interno así:
Mediante memorando no 20173400121203 el día 11 de enero del 2018 se entregó el informe del programa anual de auditoria del I trimestre del 2018 
Mediante memorando no 20183400033773 el día 10 de abril del 2018 se entregó el informe del programa anual de auditoria del II trimestre del 2018. NIVEL DE CUMPLIMIENTO 100% SATISFACTORIO</t>
  </si>
  <si>
    <t>En el primer semestre del 2018 se recibieron 7265 planillas y fueron tramitadas en su totalidad dentro de los términos. Se puede evidenciar en base de datos que se encuentra en el equipo asignado al funcionario Xabier Botello de control y recaudo pila de afiliaciones y compensación.NIVEL DE CUMPLIMIENTO 100% SATISFACTORIO.</t>
  </si>
  <si>
    <t>En el primer semestre del año 2018 se recibieron 1863 novedades  de afiliación las cuales fueron tramitadas en su totalidad dentro de los términos. NIVEL DE CUMPLIMIENTO 100% SATISFACTORIO.</t>
  </si>
  <si>
    <t xml:space="preserve">Durante el primer semestre del 2018 se da cumplimiento en el trámite de liquidación de nóminas así: 
6 nóminas de Ferrocarriles y 6 nóminas de San Juan de Dios. 
No se realizó la liquidación de las nóminas de PROSOCIAL teniendo en cuenta que la función pensional fue entregada a la UGPP el día 31 de agosto del 2018.NIVEL DE CUMPLIMIENTO 100% SATISFACTORIO. </t>
  </si>
  <si>
    <t>En el segundo semestre del año 2017 fueron radicadas 16117 solicitudes de las cuales fueron tramitadas 15628 solicitudes. Se puede evidenciar en la base de datos encontrada en el computador del coordinador del GIT Gestión Prestaciones económicas y en la página web de la entidad: www.fps.gov.co, en el link: NIVEL DE CUMPLIMIENTO 100% SATISFACTORIO.http://www.fps.gov.co/inicio/tepuede_interesar.html.</t>
  </si>
  <si>
    <r>
      <t xml:space="preserve">A la fecha de seguimiento se evidencia que el proceso  NO realizó el debido reporte a los indicadores por proceso, sin embargo se evidencia que el mismo no ha avanzado en la actividad desde la vigencia del 2017. </t>
    </r>
    <r>
      <rPr>
        <b/>
        <sz val="11"/>
        <rFont val="Arial Narrow"/>
        <family val="2"/>
      </rPr>
      <t>NIVEL DE CUMPLIMIENTO 0%INSACTIFACTORIO.</t>
    </r>
  </si>
  <si>
    <t>A la fecha de seguimiento se evidencia que el proceso  NO realizó el debido reporte a los indicadores por proceso, sin embargo se evidencia que el mismo no ha avanzado en la actividad desde la vigencia del 2017. NIVEL DE CUMPLIMIENTO 0%INSACTIFACTORIO.</t>
  </si>
  <si>
    <t>A la fecha de seguimiento se evidencia que el proceso  NO realizó el debido reporte a los indicadores por proceso, en el primer semestre de 2018 se solicito concepto a la Contaduria General de la Nación oficio GAD 20182300052081 DE MARZO 14 DE 2018 para vigencia de avaluo tecnico de bienes muebles. NIVEL DE CUMPLIMIENTO 0%INSACTIFACTORIO.</t>
  </si>
  <si>
    <t>A la fecha de seguimiento se evidencia que el proceso  NO realizó el debido reporte a los indicadores por proceso, sin embargo se evidencia que elEn el primer  semestre de 2018 se realizaron 68  ingresos al almacén,  los cuales corresponden  a las compras  por caja, y órdenes  de compra que se puede evidenciar en las  carpetas  de Boletines Diario de Almacén de los meses  de julio a diciembre 2017  identificadas   con TRD  número 230.11.01  y SAFINIVEL DE CUMPLIMIENTO 100%SATISFACTORIO</t>
  </si>
  <si>
    <t>A la fecha de seguimiento se evidencia que el proceso  NO realizó el debido reporte a los indicadores por proceso, sin embargo se evidencia que el En el primer  semestre de 2018 se realizó  mantenimientos de:
1. Mantenimientos de bienes muebles e inmuebles de las oficinas No. 206  del Fondo  según solicitudes de mantenimiento y Formato APGSADADFO10 Formato de Control de Mantenimientos de Bienes Muebles e Inmuebles evidencia que se puede ver en la carpeta 230.64.01 solicitudes de mantenimiento correspondiente a las grecas, canales, eléctrica, tuberías, arreglo de sillas, adaptación de puestos de trabajo, mantenimiento a líneas telefónicas, arreglo de archivadores, mantenimiento planta eléctrica, cortinas, tanques de agua entre otros. NIVEL DE CUMPLIMIENTO 100%SATISFACTORIO</t>
  </si>
  <si>
    <t>A la fecha de seguimiento se evidencia que el proceso  NO realizó el debido reporte a los indicadores por proceso, sin embargo se evidencia que el En el primer semestre de 2018  se realizó lo siguiente:
1) En el primer semestre de 2018 se realizaron 68  ingresos al almacén,  los cuales corresponden  a las compras de caja, que reposan  en lo carpetas  de Boletines Diario de Almacén de los meses  de enero a junio de 2018 ver carpetas  boletín diario de almacén de estos meses identificadas   con TRD  número 230.11.01  y SAFIX
2) Elaborar el cierre  de Inventarios  trimestrales  de Bienes Muebles de consumo y devolutivos  con corte a diciembre 2017 y marzo de 2018.   Ver carpeta 230.11.01 cierre de inventarios de diciembre de 2017 y marzo de 2018                                                                                                                                                                                                                                               Acta de inventario físico  con corte a diciembre 2017. Ver carpeta 230.11.01 cierre de inventarios de diciembre  de  2017
NIVEL DE CUMPLIMIENTO 100%SATISFACTORIO</t>
  </si>
  <si>
    <t>Durante el segundo semestre de 2017,  se realizaron ocho (8) inducciones generales con evaluación satisfactoria, sobre ocho (8) evaluaciones de induccion general aplicadas y tabuladas, correspondientes a: ATANACIO VICENTE ESCOBAR APONTE, JOSE JAVIER BARRIOS RUIZ,  FRANKLIN SOLANO PUSHAINA, JORGE LUIS CESPEDES OSPINO, RICARDO ANDRES TOLEDO PINTO, ALEJANDRA MARIA MUSKUS CARRIAZO, YEISI MAR MOLINA BAQUERO Y OSVALDO DIAZ RODRIGUEZ
210-7101 - INDUCCIÓN GENERAL 2017.</t>
  </si>
  <si>
    <t>Para el segundo semestre de 2017, fueron  aplicadas  dos (2) encuestas de evaluación de inducción específica correspondientes a dos (2) funcionarios que fueron reubicados de dependencia: SERGIO DANIEL MARTINEZ y INGRID YANETH OVALLE POSADA; las cuales  obtuvieron un nivel de satisfacción del 100%.
Evidencias: 210-7101 - inducción general y específica 2017.</t>
  </si>
  <si>
    <t>Para el segundo semestre de 2017, fueron  aplicadas  dos (2) encuestas de evaluación de inducción específica correspondientes a dos (2) funcionarios que fueron reubicados de dependencia: SERGIO DANIEL MARTINEZ y INGRID YANETH OVALLE POSADA; las cuales  obtuvieron un nivel de satisfacción del 100%.
Evidencias: 210-7101 - inducción general y específica 2017.NIVEL DE CUMPLIMIENTO 100%SATISFACTORIO</t>
  </si>
  <si>
    <t>Para el segundo semestre de 2017, fueron  aplicadas  dos (2) encuestas de evaluación de inducción específica correspondientes a dos (2) funcionarios que fueron reubicados de dependencia: SERGIO DANIEL MARTINEZ y INGRID YANETH OVALLE POSADA; las cuales  obtuvieron un nivel de satisfacción del 100%NIVEL DE CUMPLIMIENTO 100%SATISFACTORIO.</t>
  </si>
  <si>
    <t>Durante el primer semestre de 2018, se programaron nueve (9) capacitaciones de las cuales se ejecutaron en la fecha 8 por cuanto la capacitación faltante (CAPACITACIÓN TEÓRICO - PRÁCTICA EN MANEJO DE EXTINTORES Y CONTROL DE FUEGOS) quedo reprogramada para el mes de julio de 2018. EVIDENCIAS:  2107102-Sistema de Gestión de la Seguridad y Salud en el Trabajo 2018- Ejecución. NIVEL DE CUMPLIMIENTO 89%ACEPTABLE.</t>
  </si>
  <si>
    <t>Durante el primer semestre de 2018, se identificaron (27) peligros mediante inspecciones de seguridad y/o mediante el formato de comunicación de factores de riesgos ocupacionales código APGTHGTHFO50, las cuales fueron gestionadas ante la Secretaria General y Dirección General, con el fin de que estas sean incluidas en el plan de compras y/o proyectos de inversión de remodelación de infraestructura física de la entidad.NIVEL DE CUMPLIMIENTO 100%SATISFACTORIO</t>
  </si>
  <si>
    <t>Durante el primer semestre de 2018, se ejecutaron las nueve (9) acciones correctivas trazadas en el formato: Seguimiento y control a las recomendaciones investigación incidentes y accidentes de trabajo CODIGO: APGTHGTHFO07, derivadas de los Accidentes de Trabajo ocurridos en la presente vigencia, la cuales fueron ejecutadas al 100%. NIVEL DE CUMPLIMIENTO 100%SATISFACTORIO</t>
  </si>
  <si>
    <t>En el  semestre  de  Diciembre de 2017 a Mayo de 2018 fueron recibidos 8.255 recaudos de los cuales el operador de información SOI reportó en su totalidad las planillas de autoliquidación  al consorcio SAYP y ADRES generando una efectiva identificación del recaudo acordes a lo establecido en el Decreto 4023 de 2011.NIVEL DE CUMPLIMIENTO 100%SATISFACTORIO</t>
  </si>
  <si>
    <t>Durante el presente semestre se efectuaron conciliaciones con los procesos , Juridica, Talento Humano, Prestaciones Economicas y Gestión de Cobro y los conceptos conciliados corresponden  procesos laborales, nominas de Empleados y pensionados;morosos de salud, , Arrendamientos, conciliaciones   Bancarias  y  cajas  menoreNIVEL DE CUMPLIMIENTO 92%ACEPTABLE</t>
  </si>
  <si>
    <t xml:space="preserve"> a la fecha de seguimiento, Durante el primer semestre de la vigencia 2018 se realizaron 321 cuentas de cobros o requerimientos a 53 entidades del FPS, por otra parte se enviaron un total 420 de cuentas de cobros o requerimientos Art.2 ISS, para un total de 741 cuentas de cobros.NIVEL DE CUMPLIMIENTO 100%satisfactorio. </t>
  </si>
  <si>
    <r>
      <t>Para la vigencia I semestre de 2018,  se encuentra pendiente la gestión de recobros ante el Fosyga, un total de 61 recobro pendiente, por tramitar en oportunidad, y se encuentran pendientes de tramitar debido a que dichos recobros se deben realizar ante  la Administradora de los Recursos del SGSSS - ADRES, el cual ya se realizaron las gestiones para realizarlo, debido al ingreso del nuevo director y la firma digital que es totalmente diferente a la anterior.</t>
    </r>
    <r>
      <rPr>
        <b/>
        <sz val="11"/>
        <rFont val="Arial Narrow"/>
        <family val="2"/>
      </rPr>
      <t>NIVEL DE CUMPLIMIENTO 0%insactifactorio.</t>
    </r>
  </si>
  <si>
    <t>En la vigencia correspondiente al primer semestre de 2018, no se remitieron expedientes a la Oficina Asesora Juridica, debido a que se encuentran en el correspondiente análisis  de las entidades deudoras moratorias. IVEL DE CUMPLIMIENTO 0%insactifactorio.</t>
  </si>
  <si>
    <t>Durante la vigencia I semestre de 2018, se gestionaron  11 Actos Administrativos para pago del ISS y 20 Actos Administrativos  para pago del FPS, los cuales se encuentran en revisión de acuerdo a la instrucción impartida por la Direccion General mediante memorando DIG - 20181000050163. El 21 de Marzo de 2018 se recibieron los CDP, en Abril se solicito el PAC, y el 14 de junio de 2018, fueron remitidos a la Dra. Paola León, para su respectiva verificación y tramite.IVEL DE CUMPLIMIENTO 0%insactifactorio.</t>
  </si>
  <si>
    <r>
      <t>Durante lo corrido de la vigencia del  I semestre de 2018, se gestionaron 160 requerimientos aportantes morosos del SGSSS frente a 160 aportantes en morosidad, por lo tanto todos los requerimientos se realizaron en su totalidad.</t>
    </r>
    <r>
      <rPr>
        <b/>
        <sz val="11"/>
        <rFont val="Arial Narrow"/>
        <family val="2"/>
      </rPr>
      <t>NIVEL DE CUMPLIMIENTO 100%SATISFACTORIO.</t>
    </r>
  </si>
  <si>
    <t>a la fecha de seguimiento se evidencia que Durante el I semestre del 2018 se recibieron 62 solicitudes (No hubo emision de conceptos juridicos y se contestaron  62 derechos de peticion), las cuales fueron contestadas dentro de los terminos por parte de la oficina asesora juridica, esta informacion se puede evidenciar en las bases de datos de la oficina asesora juridica (defensa Judicial, oficna juridica y cobro coactivo iss).  
Se contestaron 326 derechos de petición de la competencia otorgada a traves de Decreto 553 de 2015.NIVEL DE CUMPLIMIENTO 100% SATISFACTORIO.</t>
  </si>
  <si>
    <t>a la fecha de seguimiento se evidencia que En el primer semestre de 2018 se ingresó en el Sistema de Información y Gestión del Empleo Público SIGEP, 228 contratos de prestacion de servicios. NIVEL DE CUMPLIMIENTO 100% SATISFACTORIO.</t>
  </si>
  <si>
    <t>a la fecha de seguimiento se evidencia que En el primer semestre de 2018 se radicaron y contestaron en terminos de oportunidad 72 tutelas de la competencia otorgada a traves de Decreto 553 de 2015.NIVEL DE CUMPLIMIENTO 100% SATISFACTORIO.</t>
  </si>
  <si>
    <t>Durante el primer semestre de 2018, se realizaron 349 solicitudes de servicios de soporte tecnico los cuales fueron atendidas en termino de oportunidad, evidencia que se encuentra en los formatos de control de solicitudes recibidas y gestionadas a cargo del funcionario Rosmel Acosta y Ericson Ricardo.NIVEL DE CUMPLIMIENTO 100% SATISFACTORIO.</t>
  </si>
  <si>
    <t>Durante el semestre evaluado se realizaron dos seguimiento a los Indicadores de Gestión:
Seguimiento a los Indicadores por Proceso del II semestre 2017 el dia 11/01/2018.
Seguimiento a los Indicadores Estrategicos del II semestre 2017 el día 11/01/2018.NIVEL DE CUMPLIMIENTO 100% SATISFACTORIO.</t>
  </si>
  <si>
    <t>Durante el primes semestre del 2018 no se identificaron no conformidades por medio de auditorias internas, sin embargo se participo en la formulacion de las acciones de mejora propuestas para el plan de mejoramiento antes la no conformidades identificadas por parte de la Contraloria  General de la Republica en la visita realizada desde el mes de enero hasta mayo de la presente vigencia.NIVEL DE CUMPLIMIENTO 100% SATISFACTORIO.</t>
  </si>
  <si>
    <t xml:space="preserve">Durante el primer semestre de la vigencia 2018 se realizo seguimiento al plan de mejoramiento institucional, IV trimestre 2017 y I trimestre2018, dentro de las fechas establecidas, gestionando un reporte adecuado y consistente con las acciones planificadas,NIVEL DE CUMPLIMIENTO 100% SATISFACTORIO. </t>
  </si>
  <si>
    <t>Durante el semestre evaluado no se llevaron a cabo las auditorias de calidad.</t>
  </si>
  <si>
    <t>Yajaira González</t>
  </si>
  <si>
    <t>Se evidencio el seguimiento oportuno a los siguientes planes institucionales:
Enero: PMI IV y I trimestre, PMR IV y I trimestre, Plan de Fortalecimiento del SIG noviembre - diciembre 2017, enero - febrero, marzo - abril de 2018, Plan Estrategico IV y I trimestre, Indicadores de Gestión (Indicadores por Proceso e Indicadores Estrategicos) II semestre 2017, PNC IV y I trimestre,  Plan de Acción II semestre 2017 y Plan Anticorrupción y de Atención al Ciudadano III cuatrimestre 2017 y I trimestre 2018 publicados en la intranet. Evidencia en TRD- 1109301 PLANES INSTITUCIONALES 2018.</t>
  </si>
  <si>
    <t>Se evidencio 24 informes de auditorias realizadas de los 25 informes que se debian realizar, no se realizo un informe debido a que no se llevo a cabo la auditoria del proceso Asistencia Juridica.</t>
  </si>
  <si>
    <t>a la fecha de seguimiento se evidencia que el proceso no a registrado en la paginahttp://www.fps.gov.co/inicio/historico_presupuesto2018.html, la desgregacion presupuestal.NIVEL DE CUMPLIMIENTO 0% INSACTIFACTORIO.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</si>
</sst>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 #,##0_ ;_ &quot;$&quot;\ * \-#,##0_ ;_ &quot;$&quot;\ * &quot;-&quot;_ ;_ @_ "/>
    <numFmt numFmtId="173" formatCode="_ * #,##0_ ;_ * \-#,##0_ ;_ * &quot;-&quot;_ ;_ @_ "/>
    <numFmt numFmtId="174" formatCode="_ &quot;$&quot;\ * #,##0.00_ ;_ &quot;$&quot;\ * \-#,##0.00_ ;_ &quot;$&quot;\ * &quot;-&quot;??_ ;_ @_ "/>
    <numFmt numFmtId="175" formatCode="_ * #,##0.00_ ;_ * \-#,##0.00_ ;_ * &quot;-&quot;??_ ;_ @_ "/>
    <numFmt numFmtId="176" formatCode="[$-240A]dddd\,\ dd&quot; de &quot;mmmm&quot; de &quot;yyyy"/>
    <numFmt numFmtId="177" formatCode="[$-240A]hh:mm:ss\ AM/PM"/>
    <numFmt numFmtId="178" formatCode="0.0%"/>
  </numFmts>
  <fonts count="49">
    <font>
      <sz val="11"/>
      <color theme="1"/>
      <name val="Calibri"/>
      <family val="2"/>
    </font>
    <font>
      <sz val="11"/>
      <color indexed="8"/>
      <name val="Calibri"/>
      <family val="2"/>
    </font>
    <font>
      <sz val="10"/>
      <name val="Arial"/>
      <family val="2"/>
    </font>
    <font>
      <b/>
      <sz val="12"/>
      <name val="Arial Narrow"/>
      <family val="2"/>
    </font>
    <font>
      <b/>
      <sz val="8"/>
      <name val="Arial Narrow"/>
      <family val="2"/>
    </font>
    <font>
      <b/>
      <sz val="8"/>
      <color indexed="9"/>
      <name val="Arial Narrow"/>
      <family val="2"/>
    </font>
    <font>
      <sz val="8"/>
      <name val="Arial Narrow"/>
      <family val="2"/>
    </font>
    <font>
      <b/>
      <sz val="11"/>
      <name val="Arial Narrow"/>
      <family val="2"/>
    </font>
    <font>
      <sz val="11"/>
      <name val="Arial Narrow"/>
      <family val="2"/>
    </font>
    <font>
      <sz val="11"/>
      <color indexed="8"/>
      <name val="Arial Narrow"/>
      <family val="2"/>
    </font>
    <font>
      <b/>
      <sz val="11"/>
      <color indexed="8"/>
      <name val="Arial Narrow"/>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8"/>
      <color theme="1"/>
      <name val="Arial Narrow"/>
      <family val="2"/>
    </font>
    <font>
      <sz val="8"/>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theme="4" tint="0.5999900102615356"/>
        <bgColor indexed="64"/>
      </patternFill>
    </fill>
    <fill>
      <patternFill patternType="solid">
        <fgColor indexed="42"/>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
      <patternFill patternType="solid">
        <fgColor indexed="9"/>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86">
    <xf numFmtId="0" fontId="0" fillId="0" borderId="0" xfId="0" applyFont="1" applyAlignment="1">
      <alignment/>
    </xf>
    <xf numFmtId="0" fontId="7" fillId="33" borderId="10" xfId="0" applyFont="1" applyFill="1" applyBorder="1" applyAlignment="1" applyProtection="1">
      <alignment horizontal="center" vertical="center" wrapText="1"/>
      <protection/>
    </xf>
    <xf numFmtId="0" fontId="8" fillId="8" borderId="10" xfId="0" applyFont="1" applyFill="1" applyBorder="1" applyAlignment="1" applyProtection="1">
      <alignment horizontal="center" vertical="center" wrapText="1"/>
      <protection/>
    </xf>
    <xf numFmtId="0" fontId="7" fillId="8" borderId="10"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protection/>
    </xf>
    <xf numFmtId="9" fontId="8" fillId="8" borderId="10" xfId="0" applyNumberFormat="1"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protection locked="0"/>
    </xf>
    <xf numFmtId="9" fontId="8" fillId="8" borderId="10" xfId="101" applyFont="1" applyFill="1" applyBorder="1" applyAlignment="1" applyProtection="1">
      <alignment horizontal="center" vertical="center" wrapText="1"/>
      <protection/>
    </xf>
    <xf numFmtId="0" fontId="8" fillId="8" borderId="10" xfId="0" applyFont="1" applyFill="1" applyBorder="1" applyAlignment="1" applyProtection="1">
      <alignment horizontal="justify" vertical="center" wrapText="1"/>
      <protection locked="0"/>
    </xf>
    <xf numFmtId="0" fontId="8" fillId="8" borderId="10"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center" vertical="center"/>
      <protection/>
    </xf>
    <xf numFmtId="0" fontId="8" fillId="8" borderId="10" xfId="0" applyFont="1" applyFill="1" applyBorder="1" applyAlignment="1" applyProtection="1">
      <alignment horizontal="center" vertical="center"/>
      <protection locked="0"/>
    </xf>
    <xf numFmtId="0" fontId="8" fillId="10"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center" vertical="center" wrapText="1"/>
      <protection/>
    </xf>
    <xf numFmtId="0" fontId="8" fillId="10" borderId="10" xfId="0" applyFont="1" applyFill="1" applyBorder="1" applyAlignment="1" applyProtection="1">
      <alignment horizontal="center" vertical="center"/>
      <protection/>
    </xf>
    <xf numFmtId="9" fontId="8" fillId="10" borderId="10" xfId="0" applyNumberFormat="1" applyFont="1" applyFill="1" applyBorder="1" applyAlignment="1" applyProtection="1">
      <alignment horizontal="center" vertical="center" wrapText="1"/>
      <protection/>
    </xf>
    <xf numFmtId="0" fontId="9" fillId="10" borderId="10" xfId="0" applyFont="1" applyFill="1" applyBorder="1" applyAlignment="1" applyProtection="1">
      <alignment horizontal="center" vertical="center"/>
      <protection locked="0"/>
    </xf>
    <xf numFmtId="9" fontId="8" fillId="10" borderId="10" xfId="101" applyFont="1" applyFill="1" applyBorder="1" applyAlignment="1" applyProtection="1">
      <alignment horizontal="center" vertical="center" wrapText="1"/>
      <protection/>
    </xf>
    <xf numFmtId="9" fontId="8" fillId="10" borderId="10" xfId="94" applyFont="1" applyFill="1" applyBorder="1" applyAlignment="1" applyProtection="1">
      <alignment horizontal="center" vertical="center" wrapText="1"/>
      <protection/>
    </xf>
    <xf numFmtId="0" fontId="8" fillId="10" borderId="10" xfId="0" applyFont="1" applyFill="1" applyBorder="1" applyAlignment="1" applyProtection="1">
      <alignment horizontal="justify" vertical="center" wrapText="1"/>
      <protection locked="0"/>
    </xf>
    <xf numFmtId="0" fontId="9" fillId="10" borderId="10" xfId="0" applyFont="1" applyFill="1" applyBorder="1" applyAlignment="1" applyProtection="1">
      <alignment horizontal="justify" vertical="center" wrapText="1"/>
      <protection locked="0"/>
    </xf>
    <xf numFmtId="0" fontId="9" fillId="10"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xf>
    <xf numFmtId="0" fontId="7" fillId="35" borderId="10" xfId="92" applyFont="1" applyFill="1" applyBorder="1" applyAlignment="1" applyProtection="1">
      <alignment horizontal="center" vertical="center" wrapText="1"/>
      <protection/>
    </xf>
    <xf numFmtId="0" fontId="8" fillId="35" borderId="10" xfId="92" applyFont="1" applyFill="1" applyBorder="1" applyAlignment="1" applyProtection="1">
      <alignment horizontal="center" vertical="center" wrapText="1"/>
      <protection/>
    </xf>
    <xf numFmtId="9" fontId="8" fillId="35" borderId="10" xfId="0" applyNumberFormat="1" applyFont="1" applyFill="1" applyBorder="1" applyAlignment="1" applyProtection="1">
      <alignment horizontal="center" vertical="center" wrapText="1"/>
      <protection/>
    </xf>
    <xf numFmtId="0" fontId="9" fillId="35" borderId="10" xfId="0" applyFont="1" applyFill="1" applyBorder="1" applyAlignment="1" applyProtection="1">
      <alignment horizontal="center" vertical="center"/>
      <protection locked="0"/>
    </xf>
    <xf numFmtId="9" fontId="8" fillId="35" borderId="10" xfId="101" applyFont="1" applyFill="1" applyBorder="1" applyAlignment="1" applyProtection="1">
      <alignment horizontal="center" vertical="center" wrapText="1"/>
      <protection/>
    </xf>
    <xf numFmtId="9" fontId="8" fillId="35" borderId="10" xfId="101" applyNumberFormat="1" applyFont="1" applyFill="1" applyBorder="1" applyAlignment="1" applyProtection="1">
      <alignment horizontal="center" vertical="center" wrapText="1"/>
      <protection/>
    </xf>
    <xf numFmtId="0" fontId="8" fillId="35" borderId="10" xfId="0" applyNumberFormat="1" applyFont="1" applyFill="1" applyBorder="1" applyAlignment="1" applyProtection="1">
      <alignment horizontal="justify" vertical="center" wrapText="1"/>
      <protection locked="0"/>
    </xf>
    <xf numFmtId="0" fontId="8" fillId="35" borderId="10"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wrapText="1"/>
      <protection/>
    </xf>
    <xf numFmtId="0" fontId="8" fillId="35" borderId="10" xfId="0" applyFont="1" applyFill="1" applyBorder="1" applyAlignment="1" applyProtection="1">
      <alignment horizontal="justify" vertical="center" wrapText="1"/>
      <protection locked="0"/>
    </xf>
    <xf numFmtId="0" fontId="10" fillId="35" borderId="10" xfId="89" applyFont="1" applyFill="1" applyBorder="1" applyAlignment="1" applyProtection="1">
      <alignment horizontal="center" vertical="center" wrapText="1"/>
      <protection/>
    </xf>
    <xf numFmtId="0" fontId="8" fillId="4" borderId="10" xfId="0" applyFont="1" applyFill="1" applyBorder="1" applyAlignment="1" applyProtection="1">
      <alignment horizontal="center" vertical="center" wrapText="1"/>
      <protection/>
    </xf>
    <xf numFmtId="9" fontId="8" fillId="4" borderId="10" xfId="0" applyNumberFormat="1" applyFont="1" applyFill="1" applyBorder="1" applyAlignment="1" applyProtection="1">
      <alignment horizontal="center" vertical="center" wrapText="1"/>
      <protection/>
    </xf>
    <xf numFmtId="0" fontId="7" fillId="4" borderId="10" xfId="0" applyFont="1" applyFill="1" applyBorder="1" applyAlignment="1" applyProtection="1">
      <alignment horizontal="center" vertical="center" wrapText="1"/>
      <protection/>
    </xf>
    <xf numFmtId="0" fontId="8" fillId="4" borderId="10" xfId="92" applyFont="1" applyFill="1" applyBorder="1" applyAlignment="1" applyProtection="1">
      <alignment horizontal="center" vertical="center" wrapText="1"/>
      <protection/>
    </xf>
    <xf numFmtId="9" fontId="8" fillId="4" borderId="10" xfId="0" applyNumberFormat="1" applyFont="1" applyFill="1" applyBorder="1" applyAlignment="1" applyProtection="1">
      <alignment horizontal="center" vertical="center"/>
      <protection/>
    </xf>
    <xf numFmtId="0" fontId="9" fillId="4" borderId="10" xfId="0" applyFont="1" applyFill="1" applyBorder="1" applyAlignment="1" applyProtection="1">
      <alignment horizontal="center" vertical="center"/>
      <protection locked="0"/>
    </xf>
    <xf numFmtId="9" fontId="8" fillId="4" borderId="10" xfId="101" applyFont="1" applyFill="1" applyBorder="1" applyAlignment="1" applyProtection="1">
      <alignment horizontal="center" vertical="center" wrapText="1"/>
      <protection/>
    </xf>
    <xf numFmtId="9" fontId="8" fillId="4" borderId="10" xfId="101" applyNumberFormat="1" applyFont="1" applyFill="1" applyBorder="1" applyAlignment="1" applyProtection="1">
      <alignment horizontal="center" vertical="center" wrapText="1"/>
      <protection/>
    </xf>
    <xf numFmtId="0" fontId="8" fillId="4" borderId="10" xfId="87" applyFont="1" applyFill="1" applyBorder="1" applyAlignment="1" applyProtection="1">
      <alignment horizontal="justify" vertical="center" wrapText="1"/>
      <protection locked="0"/>
    </xf>
    <xf numFmtId="0" fontId="8" fillId="4" borderId="10" xfId="87" applyFont="1" applyFill="1" applyBorder="1" applyAlignment="1" applyProtection="1">
      <alignment horizontal="justify" vertical="center"/>
      <protection locked="0"/>
    </xf>
    <xf numFmtId="0" fontId="8" fillId="4" borderId="10" xfId="87"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49" fontId="7" fillId="36" borderId="10" xfId="0" applyNumberFormat="1" applyFont="1" applyFill="1" applyBorder="1" applyAlignment="1" applyProtection="1">
      <alignment horizontal="center" vertical="center" wrapText="1"/>
      <protection/>
    </xf>
    <xf numFmtId="9" fontId="8" fillId="36" borderId="10" xfId="0" applyNumberFormat="1"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protection locked="0"/>
    </xf>
    <xf numFmtId="9" fontId="8" fillId="36" borderId="10" xfId="101" applyFont="1" applyFill="1" applyBorder="1" applyAlignment="1" applyProtection="1">
      <alignment horizontal="center" vertical="center" wrapText="1"/>
      <protection/>
    </xf>
    <xf numFmtId="9" fontId="8" fillId="36" borderId="10" xfId="101" applyNumberFormat="1" applyFont="1" applyFill="1" applyBorder="1" applyAlignment="1" applyProtection="1">
      <alignment horizontal="center" vertical="center" wrapText="1"/>
      <protection/>
    </xf>
    <xf numFmtId="0" fontId="8" fillId="36" borderId="10" xfId="87" applyFont="1" applyFill="1" applyBorder="1" applyAlignment="1" applyProtection="1">
      <alignment horizontal="justify" vertical="center" wrapText="1"/>
      <protection locked="0"/>
    </xf>
    <xf numFmtId="0" fontId="8" fillId="36" borderId="10" xfId="87"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8" fillId="7" borderId="10" xfId="0" applyFont="1" applyFill="1" applyBorder="1" applyAlignment="1" applyProtection="1">
      <alignment horizontal="center" vertical="center"/>
      <protection/>
    </xf>
    <xf numFmtId="9" fontId="8" fillId="7"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vertical="center"/>
      <protection locked="0"/>
    </xf>
    <xf numFmtId="9" fontId="8" fillId="7" borderId="10" xfId="101" applyFont="1" applyFill="1" applyBorder="1" applyAlignment="1" applyProtection="1">
      <alignment horizontal="center" vertical="center" wrapText="1"/>
      <protection/>
    </xf>
    <xf numFmtId="0" fontId="8" fillId="7" borderId="10" xfId="0" applyNumberFormat="1" applyFont="1" applyFill="1" applyBorder="1" applyAlignment="1" applyProtection="1">
      <alignment horizontal="justify" vertical="center" wrapText="1"/>
      <protection locked="0"/>
    </xf>
    <xf numFmtId="0" fontId="8" fillId="7" borderId="10" xfId="0" applyFont="1" applyFill="1" applyBorder="1" applyAlignment="1" applyProtection="1">
      <alignment horizontal="center" vertical="center" wrapText="1"/>
      <protection locked="0"/>
    </xf>
    <xf numFmtId="9" fontId="8" fillId="7" borderId="10" xfId="94" applyFont="1" applyFill="1" applyBorder="1" applyAlignment="1" applyProtection="1">
      <alignment horizontal="center" vertical="center" wrapText="1"/>
      <protection/>
    </xf>
    <xf numFmtId="0" fontId="8" fillId="12" borderId="10" xfId="0" applyFont="1" applyFill="1" applyBorder="1" applyAlignment="1" applyProtection="1">
      <alignment horizontal="center" vertical="center" wrapText="1"/>
      <protection/>
    </xf>
    <xf numFmtId="49" fontId="8" fillId="12" borderId="10" xfId="0" applyNumberFormat="1" applyFont="1" applyFill="1" applyBorder="1" applyAlignment="1" applyProtection="1">
      <alignment horizontal="center" vertical="center"/>
      <protection/>
    </xf>
    <xf numFmtId="0" fontId="7" fillId="12" borderId="10" xfId="0" applyFont="1" applyFill="1" applyBorder="1" applyAlignment="1" applyProtection="1">
      <alignment horizontal="center" vertical="center" wrapText="1"/>
      <protection/>
    </xf>
    <xf numFmtId="0" fontId="8" fillId="12" borderId="10" xfId="0" applyFont="1" applyFill="1" applyBorder="1" applyAlignment="1" applyProtection="1">
      <alignment horizontal="center" vertical="center"/>
      <protection/>
    </xf>
    <xf numFmtId="9" fontId="8" fillId="12" borderId="10" xfId="0" applyNumberFormat="1" applyFont="1" applyFill="1" applyBorder="1" applyAlignment="1" applyProtection="1">
      <alignment horizontal="center" vertical="center"/>
      <protection/>
    </xf>
    <xf numFmtId="0" fontId="9" fillId="12" borderId="10" xfId="0" applyFont="1" applyFill="1" applyBorder="1" applyAlignment="1" applyProtection="1">
      <alignment horizontal="center" vertical="center"/>
      <protection locked="0"/>
    </xf>
    <xf numFmtId="9" fontId="8" fillId="12" borderId="10" xfId="101" applyFont="1" applyFill="1" applyBorder="1" applyAlignment="1" applyProtection="1">
      <alignment horizontal="center" vertical="center" wrapText="1"/>
      <protection/>
    </xf>
    <xf numFmtId="9" fontId="8" fillId="12" borderId="10" xfId="94" applyFont="1" applyFill="1" applyBorder="1" applyAlignment="1" applyProtection="1">
      <alignment horizontal="center" vertical="center" wrapText="1"/>
      <protection/>
    </xf>
    <xf numFmtId="0" fontId="8" fillId="12" borderId="10" xfId="87" applyFont="1" applyFill="1" applyBorder="1" applyAlignment="1" applyProtection="1">
      <alignment horizontal="justify" vertical="center" wrapText="1"/>
      <protection locked="0"/>
    </xf>
    <xf numFmtId="0" fontId="8" fillId="12" borderId="10" xfId="87" applyFont="1" applyFill="1" applyBorder="1" applyAlignment="1" applyProtection="1">
      <alignment horizontal="center" vertical="center" wrapText="1"/>
      <protection locked="0"/>
    </xf>
    <xf numFmtId="0" fontId="8" fillId="37" borderId="10" xfId="0" applyFont="1" applyFill="1" applyBorder="1" applyAlignment="1" applyProtection="1">
      <alignment horizontal="center" vertical="center" wrapText="1"/>
      <protection/>
    </xf>
    <xf numFmtId="0" fontId="7" fillId="37"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protection/>
    </xf>
    <xf numFmtId="9" fontId="8" fillId="37" borderId="10" xfId="0" applyNumberFormat="1" applyFont="1" applyFill="1" applyBorder="1" applyAlignment="1" applyProtection="1">
      <alignment horizontal="center" vertical="center"/>
      <protection/>
    </xf>
    <xf numFmtId="0" fontId="9" fillId="37" borderId="10" xfId="0" applyFont="1" applyFill="1" applyBorder="1" applyAlignment="1" applyProtection="1">
      <alignment horizontal="center" vertical="center"/>
      <protection locked="0"/>
    </xf>
    <xf numFmtId="9" fontId="8" fillId="37" borderId="10" xfId="101" applyFont="1" applyFill="1" applyBorder="1" applyAlignment="1" applyProtection="1">
      <alignment horizontal="center" vertical="center" wrapText="1"/>
      <protection/>
    </xf>
    <xf numFmtId="9" fontId="8" fillId="37" borderId="10" xfId="101" applyNumberFormat="1" applyFont="1" applyFill="1" applyBorder="1" applyAlignment="1" applyProtection="1">
      <alignment horizontal="center" vertical="center" wrapText="1"/>
      <protection/>
    </xf>
    <xf numFmtId="0" fontId="8" fillId="37"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7" borderId="10" xfId="87" applyFont="1" applyFill="1" applyBorder="1" applyAlignment="1" applyProtection="1">
      <alignment horizontal="justify" vertical="center" wrapText="1"/>
      <protection locked="0"/>
    </xf>
    <xf numFmtId="0" fontId="8" fillId="13" borderId="10" xfId="0" applyFont="1" applyFill="1" applyBorder="1" applyAlignment="1" applyProtection="1">
      <alignment horizontal="center" vertical="center" wrapText="1"/>
      <protection/>
    </xf>
    <xf numFmtId="0" fontId="7" fillId="13" borderId="10" xfId="0" applyFont="1" applyFill="1" applyBorder="1" applyAlignment="1" applyProtection="1">
      <alignment horizontal="center" vertical="center" wrapText="1"/>
      <protection/>
    </xf>
    <xf numFmtId="0" fontId="8" fillId="13" borderId="10" xfId="0" applyFont="1" applyFill="1" applyBorder="1" applyAlignment="1" applyProtection="1">
      <alignment horizontal="center" vertical="center"/>
      <protection/>
    </xf>
    <xf numFmtId="9" fontId="8" fillId="13" borderId="10" xfId="0" applyNumberFormat="1" applyFont="1" applyFill="1" applyBorder="1" applyAlignment="1" applyProtection="1">
      <alignment horizontal="center" vertical="center"/>
      <protection/>
    </xf>
    <xf numFmtId="0" fontId="9" fillId="13" borderId="10" xfId="0" applyFont="1" applyFill="1" applyBorder="1" applyAlignment="1" applyProtection="1">
      <alignment horizontal="center" vertical="center"/>
      <protection locked="0"/>
    </xf>
    <xf numFmtId="9" fontId="8" fillId="13" borderId="10" xfId="101" applyFont="1" applyFill="1" applyBorder="1" applyAlignment="1" applyProtection="1">
      <alignment horizontal="center" vertical="center" wrapText="1"/>
      <protection/>
    </xf>
    <xf numFmtId="9" fontId="9" fillId="13" borderId="10" xfId="0" applyNumberFormat="1" applyFont="1" applyFill="1" applyBorder="1" applyAlignment="1" applyProtection="1">
      <alignment horizontal="center" vertical="center"/>
      <protection/>
    </xf>
    <xf numFmtId="0" fontId="8" fillId="13" borderId="10" xfId="0" applyNumberFormat="1" applyFont="1" applyFill="1" applyBorder="1" applyAlignment="1" applyProtection="1">
      <alignment horizontal="justify" vertical="center" wrapText="1"/>
      <protection locked="0"/>
    </xf>
    <xf numFmtId="0" fontId="8" fillId="13" borderId="10" xfId="0" applyNumberFormat="1" applyFont="1" applyFill="1" applyBorder="1" applyAlignment="1" applyProtection="1">
      <alignment horizontal="center" vertical="center" wrapText="1"/>
      <protection locked="0"/>
    </xf>
    <xf numFmtId="0" fontId="8" fillId="13" borderId="10" xfId="87" applyNumberFormat="1" applyFont="1" applyFill="1" applyBorder="1" applyAlignment="1" applyProtection="1">
      <alignment horizontal="justify" vertical="center" wrapText="1"/>
      <protection locked="0"/>
    </xf>
    <xf numFmtId="0" fontId="8" fillId="38" borderId="10" xfId="0" applyFont="1" applyFill="1" applyBorder="1" applyAlignment="1" applyProtection="1">
      <alignment horizontal="center" vertical="center" wrapText="1"/>
      <protection/>
    </xf>
    <xf numFmtId="0" fontId="7" fillId="38" borderId="10" xfId="0" applyFont="1" applyFill="1" applyBorder="1" applyAlignment="1" applyProtection="1">
      <alignment horizontal="center" vertical="center" wrapText="1"/>
      <protection/>
    </xf>
    <xf numFmtId="9" fontId="8" fillId="38" borderId="10" xfId="0" applyNumberFormat="1" applyFont="1" applyFill="1" applyBorder="1" applyAlignment="1" applyProtection="1">
      <alignment horizontal="center" vertical="center"/>
      <protection/>
    </xf>
    <xf numFmtId="0" fontId="9" fillId="38" borderId="10" xfId="0" applyFont="1" applyFill="1" applyBorder="1" applyAlignment="1" applyProtection="1">
      <alignment horizontal="center" vertical="center"/>
      <protection locked="0"/>
    </xf>
    <xf numFmtId="9" fontId="8" fillId="38" borderId="10" xfId="101" applyFont="1" applyFill="1" applyBorder="1" applyAlignment="1" applyProtection="1">
      <alignment horizontal="center" vertical="center" wrapText="1"/>
      <protection/>
    </xf>
    <xf numFmtId="9" fontId="9" fillId="38" borderId="10" xfId="0" applyNumberFormat="1" applyFont="1" applyFill="1" applyBorder="1" applyAlignment="1" applyProtection="1">
      <alignment horizontal="center" vertical="center"/>
      <protection/>
    </xf>
    <xf numFmtId="0" fontId="9" fillId="38" borderId="10" xfId="0" applyFont="1" applyFill="1" applyBorder="1" applyAlignment="1" applyProtection="1">
      <alignment horizontal="justify" vertical="center"/>
      <protection locked="0"/>
    </xf>
    <xf numFmtId="0" fontId="9" fillId="38" borderId="10" xfId="0" applyFont="1" applyFill="1" applyBorder="1" applyAlignment="1" applyProtection="1">
      <alignment horizontal="center" vertical="center" wrapText="1"/>
      <protection locked="0"/>
    </xf>
    <xf numFmtId="0" fontId="9" fillId="38" borderId="10" xfId="0" applyFont="1" applyFill="1" applyBorder="1" applyAlignment="1" applyProtection="1">
      <alignment horizontal="justify" vertical="center" wrapText="1"/>
      <protection locked="0"/>
    </xf>
    <xf numFmtId="0" fontId="8" fillId="38" borderId="10" xfId="0" applyFont="1" applyFill="1" applyBorder="1" applyAlignment="1" applyProtection="1">
      <alignment horizontal="center" vertical="center"/>
      <protection/>
    </xf>
    <xf numFmtId="0" fontId="8" fillId="39"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wrapText="1"/>
      <protection/>
    </xf>
    <xf numFmtId="0" fontId="8" fillId="39" borderId="10" xfId="0" applyFont="1" applyFill="1" applyBorder="1" applyAlignment="1" applyProtection="1">
      <alignment horizontal="center" vertical="center"/>
      <protection/>
    </xf>
    <xf numFmtId="9" fontId="8" fillId="39" borderId="10" xfId="0" applyNumberFormat="1" applyFont="1" applyFill="1" applyBorder="1" applyAlignment="1" applyProtection="1">
      <alignment horizontal="center" vertical="center"/>
      <protection/>
    </xf>
    <xf numFmtId="0" fontId="8" fillId="39" borderId="10" xfId="0" applyFont="1" applyFill="1" applyBorder="1" applyAlignment="1" applyProtection="1">
      <alignment horizontal="center" vertical="center" wrapText="1"/>
      <protection locked="0"/>
    </xf>
    <xf numFmtId="0" fontId="9" fillId="39" borderId="10" xfId="0" applyFont="1" applyFill="1" applyBorder="1" applyAlignment="1" applyProtection="1">
      <alignment horizontal="center" vertical="center"/>
      <protection locked="0"/>
    </xf>
    <xf numFmtId="9" fontId="8" fillId="39" borderId="10" xfId="101" applyFont="1" applyFill="1" applyBorder="1" applyAlignment="1" applyProtection="1">
      <alignment horizontal="center" vertical="center" wrapText="1"/>
      <protection/>
    </xf>
    <xf numFmtId="9" fontId="9" fillId="39" borderId="10" xfId="0" applyNumberFormat="1" applyFont="1" applyFill="1" applyBorder="1" applyAlignment="1" applyProtection="1">
      <alignment horizontal="center" vertical="center"/>
      <protection/>
    </xf>
    <xf numFmtId="0" fontId="8" fillId="39" borderId="10" xfId="0" applyFont="1" applyFill="1" applyBorder="1" applyAlignment="1" applyProtection="1">
      <alignment horizontal="justify" vertical="center" wrapText="1"/>
      <protection locked="0"/>
    </xf>
    <xf numFmtId="0" fontId="8" fillId="39" borderId="10" xfId="87" applyFont="1" applyFill="1" applyBorder="1" applyAlignment="1" applyProtection="1">
      <alignment horizontal="center" vertical="center" wrapText="1"/>
      <protection locked="0"/>
    </xf>
    <xf numFmtId="0" fontId="8" fillId="40" borderId="10" xfId="0" applyFont="1" applyFill="1" applyBorder="1" applyAlignment="1" applyProtection="1">
      <alignment horizontal="center" vertical="center" wrapText="1"/>
      <protection/>
    </xf>
    <xf numFmtId="0" fontId="7" fillId="40" borderId="10" xfId="0" applyFont="1" applyFill="1" applyBorder="1" applyAlignment="1" applyProtection="1">
      <alignment horizontal="center" vertical="center" wrapText="1"/>
      <protection/>
    </xf>
    <xf numFmtId="0" fontId="8" fillId="40" borderId="10" xfId="0" applyFont="1" applyFill="1" applyBorder="1" applyAlignment="1" applyProtection="1">
      <alignment horizontal="center" vertical="center"/>
      <protection/>
    </xf>
    <xf numFmtId="9" fontId="8" fillId="40" borderId="10" xfId="0" applyNumberFormat="1" applyFont="1" applyFill="1" applyBorder="1" applyAlignment="1" applyProtection="1">
      <alignment horizontal="center" vertical="center"/>
      <protection/>
    </xf>
    <xf numFmtId="0" fontId="9" fillId="40" borderId="10" xfId="0" applyFont="1" applyFill="1" applyBorder="1" applyAlignment="1" applyProtection="1">
      <alignment horizontal="center" vertical="center"/>
      <protection/>
    </xf>
    <xf numFmtId="0" fontId="9" fillId="40" borderId="10" xfId="0" applyFont="1" applyFill="1" applyBorder="1" applyAlignment="1" applyProtection="1">
      <alignment horizontal="center" vertical="center" wrapText="1"/>
      <protection/>
    </xf>
    <xf numFmtId="0" fontId="9" fillId="40" borderId="10" xfId="0" applyFont="1" applyFill="1" applyBorder="1" applyAlignment="1" applyProtection="1">
      <alignment horizontal="center" vertical="center"/>
      <protection locked="0"/>
    </xf>
    <xf numFmtId="9" fontId="8" fillId="40" borderId="10" xfId="101" applyFont="1" applyFill="1" applyBorder="1" applyAlignment="1" applyProtection="1">
      <alignment horizontal="center" vertical="center" wrapText="1"/>
      <protection/>
    </xf>
    <xf numFmtId="9" fontId="9" fillId="40" borderId="10" xfId="0" applyNumberFormat="1" applyFont="1" applyFill="1" applyBorder="1" applyAlignment="1" applyProtection="1">
      <alignment horizontal="center" vertical="center"/>
      <protection/>
    </xf>
    <xf numFmtId="0" fontId="8" fillId="40" borderId="10" xfId="87" applyFont="1" applyFill="1" applyBorder="1" applyAlignment="1" applyProtection="1">
      <alignment horizontal="justify" vertical="center" wrapText="1"/>
      <protection locked="0"/>
    </xf>
    <xf numFmtId="0" fontId="8" fillId="40" borderId="10" xfId="87" applyFont="1" applyFill="1" applyBorder="1" applyAlignment="1" applyProtection="1">
      <alignment horizontal="center" vertical="center" wrapText="1"/>
      <protection locked="0"/>
    </xf>
    <xf numFmtId="0" fontId="8" fillId="41" borderId="10" xfId="0" applyFont="1" applyFill="1" applyBorder="1" applyAlignment="1" applyProtection="1">
      <alignment horizontal="center" vertical="center" wrapText="1"/>
      <protection/>
    </xf>
    <xf numFmtId="0" fontId="7" fillId="41" borderId="10" xfId="0" applyFont="1" applyFill="1" applyBorder="1" applyAlignment="1" applyProtection="1">
      <alignment horizontal="center" vertical="center" wrapText="1"/>
      <protection/>
    </xf>
    <xf numFmtId="0" fontId="8" fillId="41" borderId="10" xfId="0" applyFont="1" applyFill="1" applyBorder="1" applyAlignment="1" applyProtection="1">
      <alignment horizontal="justify" vertical="center" wrapText="1"/>
      <protection/>
    </xf>
    <xf numFmtId="0" fontId="8" fillId="41" borderId="10" xfId="0" applyFont="1" applyFill="1" applyBorder="1" applyAlignment="1" applyProtection="1">
      <alignment horizontal="center" vertical="center"/>
      <protection/>
    </xf>
    <xf numFmtId="9" fontId="8" fillId="41" borderId="10" xfId="0" applyNumberFormat="1" applyFont="1" applyFill="1" applyBorder="1" applyAlignment="1" applyProtection="1">
      <alignment horizontal="center" vertical="center"/>
      <protection/>
    </xf>
    <xf numFmtId="0" fontId="9" fillId="41" borderId="10" xfId="0" applyFont="1" applyFill="1" applyBorder="1" applyAlignment="1" applyProtection="1">
      <alignment horizontal="center" vertical="center"/>
      <protection/>
    </xf>
    <xf numFmtId="0" fontId="9" fillId="41" borderId="10" xfId="0" applyFont="1" applyFill="1" applyBorder="1" applyAlignment="1" applyProtection="1">
      <alignment horizontal="center" vertical="center" wrapText="1"/>
      <protection/>
    </xf>
    <xf numFmtId="0" fontId="9" fillId="41" borderId="10" xfId="0" applyFont="1" applyFill="1" applyBorder="1" applyAlignment="1" applyProtection="1">
      <alignment horizontal="center" vertical="center"/>
      <protection locked="0"/>
    </xf>
    <xf numFmtId="9" fontId="8" fillId="41" borderId="10" xfId="101" applyFont="1" applyFill="1" applyBorder="1" applyAlignment="1" applyProtection="1">
      <alignment horizontal="center" vertical="center" wrapText="1"/>
      <protection/>
    </xf>
    <xf numFmtId="9" fontId="9" fillId="41" borderId="10" xfId="0" applyNumberFormat="1" applyFont="1" applyFill="1" applyBorder="1" applyAlignment="1" applyProtection="1">
      <alignment horizontal="center" vertical="center"/>
      <protection/>
    </xf>
    <xf numFmtId="0" fontId="8" fillId="41" borderId="10" xfId="87" applyFont="1" applyFill="1" applyBorder="1" applyAlignment="1" applyProtection="1">
      <alignment horizontal="justify" vertical="center" wrapText="1"/>
      <protection locked="0"/>
    </xf>
    <xf numFmtId="0" fontId="8" fillId="41" borderId="10" xfId="87" applyFont="1" applyFill="1" applyBorder="1" applyAlignment="1" applyProtection="1">
      <alignment horizontal="center" vertical="center" wrapText="1"/>
      <protection locked="0"/>
    </xf>
    <xf numFmtId="9" fontId="8" fillId="41" borderId="10" xfId="0" applyNumberFormat="1"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7" fillId="9" borderId="10"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protection/>
    </xf>
    <xf numFmtId="9" fontId="8" fillId="9" borderId="10" xfId="0" applyNumberFormat="1" applyFont="1" applyFill="1" applyBorder="1" applyAlignment="1" applyProtection="1">
      <alignment horizontal="center" vertical="center"/>
      <protection/>
    </xf>
    <xf numFmtId="0" fontId="9" fillId="9" borderId="10" xfId="0" applyFont="1" applyFill="1" applyBorder="1" applyAlignment="1" applyProtection="1">
      <alignment horizontal="center" vertical="center"/>
      <protection locked="0"/>
    </xf>
    <xf numFmtId="9" fontId="8" fillId="9" borderId="10" xfId="101" applyFont="1" applyFill="1" applyBorder="1" applyAlignment="1" applyProtection="1">
      <alignment horizontal="center" vertical="center" wrapText="1"/>
      <protection/>
    </xf>
    <xf numFmtId="9" fontId="9" fillId="9" borderId="10" xfId="0" applyNumberFormat="1" applyFont="1" applyFill="1" applyBorder="1" applyAlignment="1" applyProtection="1">
      <alignment horizontal="center" vertical="center"/>
      <protection/>
    </xf>
    <xf numFmtId="0" fontId="8" fillId="9" borderId="10" xfId="87" applyNumberFormat="1" applyFont="1" applyFill="1" applyBorder="1" applyAlignment="1" applyProtection="1">
      <alignment horizontal="justify" vertical="center" wrapText="1"/>
      <protection locked="0"/>
    </xf>
    <xf numFmtId="0" fontId="8" fillId="9" borderId="10" xfId="87" applyNumberFormat="1" applyFont="1" applyFill="1" applyBorder="1" applyAlignment="1" applyProtection="1">
      <alignment horizontal="justify" vertical="center"/>
      <protection locked="0"/>
    </xf>
    <xf numFmtId="0" fontId="8" fillId="9" borderId="10" xfId="87" applyNumberFormat="1" applyFont="1" applyFill="1" applyBorder="1" applyAlignment="1" applyProtection="1">
      <alignment horizontal="center" vertical="center" wrapText="1"/>
      <protection locked="0"/>
    </xf>
    <xf numFmtId="0" fontId="46" fillId="9" borderId="10" xfId="87" applyNumberFormat="1" applyFont="1" applyFill="1" applyBorder="1" applyAlignment="1" applyProtection="1">
      <alignment horizontal="justify" vertical="center" wrapText="1"/>
      <protection locked="0"/>
    </xf>
    <xf numFmtId="9" fontId="8" fillId="7" borderId="10" xfId="101" applyNumberFormat="1" applyFont="1" applyFill="1" applyBorder="1" applyAlignment="1" applyProtection="1">
      <alignment horizontal="center" vertical="center" wrapText="1"/>
      <protection/>
    </xf>
    <xf numFmtId="0" fontId="0" fillId="0" borderId="0" xfId="0" applyAlignment="1" applyProtection="1">
      <alignment/>
      <protection/>
    </xf>
    <xf numFmtId="0" fontId="4" fillId="42" borderId="10"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5" fillId="43" borderId="10" xfId="0" applyFont="1" applyFill="1" applyBorder="1" applyAlignment="1" applyProtection="1">
      <alignment horizontal="center" vertical="center" wrapText="1"/>
      <protection/>
    </xf>
    <xf numFmtId="0" fontId="4" fillId="44" borderId="10" xfId="0" applyFont="1" applyFill="1" applyBorder="1" applyAlignment="1" applyProtection="1">
      <alignment horizontal="center" vertical="center" wrapText="1"/>
      <protection/>
    </xf>
    <xf numFmtId="0" fontId="4" fillId="45" borderId="10" xfId="0" applyFont="1" applyFill="1" applyBorder="1" applyAlignment="1" applyProtection="1">
      <alignment horizontal="center" vertical="center" wrapText="1"/>
      <protection/>
    </xf>
    <xf numFmtId="0" fontId="4" fillId="46" borderId="10" xfId="0" applyFont="1" applyFill="1" applyBorder="1" applyAlignment="1" applyProtection="1">
      <alignment horizontal="center" vertical="center" wrapText="1"/>
      <protection/>
    </xf>
    <xf numFmtId="3" fontId="4" fillId="47" borderId="10" xfId="0" applyNumberFormat="1" applyFont="1" applyFill="1" applyBorder="1" applyAlignment="1" applyProtection="1">
      <alignment horizontal="center" vertical="center" wrapText="1"/>
      <protection/>
    </xf>
    <xf numFmtId="9" fontId="4" fillId="47" borderId="10" xfId="10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7" fillId="39" borderId="10"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locked="0"/>
    </xf>
    <xf numFmtId="0" fontId="8" fillId="12" borderId="10" xfId="87" applyNumberFormat="1" applyFont="1" applyFill="1" applyBorder="1" applyAlignment="1" applyProtection="1">
      <alignment horizontal="justify" vertical="center" wrapText="1"/>
      <protection locked="0"/>
    </xf>
    <xf numFmtId="0" fontId="8" fillId="12" borderId="10" xfId="87" applyFont="1" applyFill="1" applyBorder="1" applyAlignment="1" applyProtection="1">
      <alignment horizontal="justify" vertical="justify" wrapText="1"/>
      <protection locked="0"/>
    </xf>
    <xf numFmtId="0" fontId="7" fillId="36" borderId="10" xfId="0" applyNumberFormat="1" applyFont="1" applyFill="1" applyBorder="1" applyAlignment="1" applyProtection="1">
      <alignment horizontal="justify" vertical="center" wrapText="1"/>
      <protection locked="0"/>
    </xf>
    <xf numFmtId="0" fontId="7" fillId="7" borderId="10" xfId="0" applyFont="1" applyFill="1" applyBorder="1" applyAlignment="1" applyProtection="1">
      <alignment horizontal="justify" vertical="center" wrapText="1"/>
      <protection locked="0"/>
    </xf>
    <xf numFmtId="9" fontId="7" fillId="12" borderId="10" xfId="94" applyFont="1" applyFill="1" applyBorder="1" applyAlignment="1" applyProtection="1">
      <alignment horizontal="center" vertical="center" wrapText="1"/>
      <protection/>
    </xf>
    <xf numFmtId="0" fontId="7" fillId="8" borderId="10" xfId="0" applyFont="1" applyFill="1" applyBorder="1" applyAlignment="1" applyProtection="1">
      <alignment horizontal="justify" vertical="center" wrapText="1"/>
      <protection locked="0"/>
    </xf>
    <xf numFmtId="0" fontId="6" fillId="48" borderId="11" xfId="71" applyFont="1" applyFill="1" applyBorder="1" applyAlignment="1" applyProtection="1">
      <alignment horizontal="center" vertical="center"/>
      <protection/>
    </xf>
    <xf numFmtId="0" fontId="6" fillId="48" borderId="12" xfId="71" applyFont="1" applyFill="1" applyBorder="1" applyAlignment="1" applyProtection="1">
      <alignment horizontal="center" vertical="center"/>
      <protection/>
    </xf>
    <xf numFmtId="0" fontId="6" fillId="48" borderId="13" xfId="71" applyFont="1" applyFill="1" applyBorder="1" applyAlignment="1" applyProtection="1">
      <alignment horizontal="center" vertical="center"/>
      <protection/>
    </xf>
    <xf numFmtId="0" fontId="3" fillId="48" borderId="14" xfId="71" applyFont="1" applyFill="1" applyBorder="1" applyAlignment="1" applyProtection="1">
      <alignment horizontal="center" vertical="center"/>
      <protection/>
    </xf>
    <xf numFmtId="0" fontId="3" fillId="48" borderId="15" xfId="71" applyFont="1" applyFill="1" applyBorder="1" applyAlignment="1" applyProtection="1">
      <alignment horizontal="center" vertical="center"/>
      <protection/>
    </xf>
    <xf numFmtId="0" fontId="3" fillId="48" borderId="16" xfId="71" applyFont="1" applyFill="1" applyBorder="1" applyAlignment="1" applyProtection="1">
      <alignment horizontal="center" vertical="center"/>
      <protection/>
    </xf>
    <xf numFmtId="0" fontId="3" fillId="48" borderId="17" xfId="71" applyFont="1" applyFill="1" applyBorder="1" applyAlignment="1" applyProtection="1">
      <alignment horizontal="center" vertical="center"/>
      <protection/>
    </xf>
    <xf numFmtId="0" fontId="3" fillId="48" borderId="18" xfId="71" applyFont="1" applyFill="1" applyBorder="1" applyAlignment="1" applyProtection="1">
      <alignment horizontal="center" vertical="center"/>
      <protection/>
    </xf>
    <xf numFmtId="0" fontId="3" fillId="48" borderId="19" xfId="71" applyFont="1" applyFill="1" applyBorder="1" applyAlignment="1" applyProtection="1">
      <alignment horizontal="center" vertical="center"/>
      <protection/>
    </xf>
    <xf numFmtId="0" fontId="3" fillId="48" borderId="11" xfId="71" applyFont="1" applyFill="1" applyBorder="1" applyAlignment="1" applyProtection="1">
      <alignment horizontal="center" vertical="center"/>
      <protection/>
    </xf>
    <xf numFmtId="0" fontId="3" fillId="48" borderId="12" xfId="71" applyFont="1" applyFill="1" applyBorder="1" applyAlignment="1" applyProtection="1">
      <alignment horizontal="center" vertical="center"/>
      <protection/>
    </xf>
    <xf numFmtId="0" fontId="3" fillId="48" borderId="13" xfId="71" applyFont="1" applyFill="1" applyBorder="1" applyAlignment="1" applyProtection="1">
      <alignment horizontal="center" vertical="center"/>
      <protection/>
    </xf>
    <xf numFmtId="0" fontId="4" fillId="42" borderId="10" xfId="0" applyFont="1" applyFill="1" applyBorder="1" applyAlignment="1" applyProtection="1">
      <alignment horizontal="center" vertical="center" wrapText="1"/>
      <protection/>
    </xf>
    <xf numFmtId="0" fontId="4" fillId="49" borderId="10" xfId="0" applyFont="1" applyFill="1" applyBorder="1" applyAlignment="1" applyProtection="1">
      <alignment horizontal="center" vertical="center" wrapText="1"/>
      <protection/>
    </xf>
    <xf numFmtId="0" fontId="6" fillId="48" borderId="10" xfId="71" applyFont="1" applyFill="1" applyBorder="1" applyAlignment="1" applyProtection="1">
      <alignment horizontal="center" wrapText="1"/>
      <protection/>
    </xf>
    <xf numFmtId="0" fontId="4" fillId="39" borderId="10" xfId="0" applyFont="1" applyFill="1" applyBorder="1" applyAlignment="1" applyProtection="1">
      <alignment horizontal="center" vertical="center" wrapText="1"/>
      <protection/>
    </xf>
    <xf numFmtId="0" fontId="3" fillId="48" borderId="10" xfId="71" applyFont="1" applyFill="1" applyBorder="1" applyAlignment="1" applyProtection="1">
      <alignment horizontal="center" vertical="center"/>
      <protection/>
    </xf>
    <xf numFmtId="0" fontId="48" fillId="0" borderId="10" xfId="0" applyFont="1" applyBorder="1" applyAlignment="1" applyProtection="1">
      <alignment horizontal="center" vertical="center"/>
      <protection/>
    </xf>
    <xf numFmtId="0" fontId="6" fillId="48" borderId="10" xfId="71" applyFont="1" applyFill="1" applyBorder="1" applyAlignment="1" applyProtection="1">
      <alignment horizontal="center" vertical="center"/>
      <protection/>
    </xf>
  </cellXfs>
  <cellStyles count="10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0" xfId="49"/>
    <cellStyle name="Millares 11" xfId="50"/>
    <cellStyle name="Millares 12" xfId="51"/>
    <cellStyle name="Millares 13" xfId="52"/>
    <cellStyle name="Millares 14"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Neutral" xfId="64"/>
    <cellStyle name="Normal 10" xfId="65"/>
    <cellStyle name="Normal 11" xfId="66"/>
    <cellStyle name="Normal 12" xfId="67"/>
    <cellStyle name="Normal 13" xfId="68"/>
    <cellStyle name="Normal 14" xfId="69"/>
    <cellStyle name="Normal 15" xfId="70"/>
    <cellStyle name="Normal 2" xfId="71"/>
    <cellStyle name="Normal 2 10" xfId="72"/>
    <cellStyle name="Normal 2 11" xfId="73"/>
    <cellStyle name="Normal 2 12" xfId="74"/>
    <cellStyle name="Normal 2 13" xfId="75"/>
    <cellStyle name="Normal 2 14" xfId="76"/>
    <cellStyle name="Normal 2 2" xfId="77"/>
    <cellStyle name="Normal 2 3" xfId="78"/>
    <cellStyle name="Normal 2 4" xfId="79"/>
    <cellStyle name="Normal 2 5" xfId="80"/>
    <cellStyle name="Normal 2 6" xfId="81"/>
    <cellStyle name="Normal 2 7" xfId="82"/>
    <cellStyle name="Normal 2 8" xfId="83"/>
    <cellStyle name="Normal 2 9" xfId="84"/>
    <cellStyle name="Normal 3" xfId="85"/>
    <cellStyle name="Normal 4" xfId="86"/>
    <cellStyle name="Normal 4 2" xfId="87"/>
    <cellStyle name="Normal 5" xfId="88"/>
    <cellStyle name="Normal 6" xfId="89"/>
    <cellStyle name="Normal 7" xfId="90"/>
    <cellStyle name="Normal 8" xfId="91"/>
    <cellStyle name="Normal 9" xfId="92"/>
    <cellStyle name="Notas" xfId="93"/>
    <cellStyle name="Percent" xfId="94"/>
    <cellStyle name="Porcentual 10" xfId="95"/>
    <cellStyle name="Porcentual 11" xfId="96"/>
    <cellStyle name="Porcentual 12" xfId="97"/>
    <cellStyle name="Porcentual 13" xfId="98"/>
    <cellStyle name="Porcentual 14" xfId="99"/>
    <cellStyle name="Porcentual 15" xfId="100"/>
    <cellStyle name="Porcentual 2" xfId="101"/>
    <cellStyle name="Porcentual 3" xfId="102"/>
    <cellStyle name="Porcentual 4" xfId="103"/>
    <cellStyle name="Porcentual 5" xfId="104"/>
    <cellStyle name="Porcentual 6" xfId="105"/>
    <cellStyle name="Porcentual 7" xfId="106"/>
    <cellStyle name="Porcentual 8" xfId="107"/>
    <cellStyle name="Porcentual 9" xfId="108"/>
    <cellStyle name="Salida" xfId="109"/>
    <cellStyle name="Texto de advertencia" xfId="110"/>
    <cellStyle name="Texto explicativo" xfId="111"/>
    <cellStyle name="Título" xfId="112"/>
    <cellStyle name="Título 2" xfId="113"/>
    <cellStyle name="Título 3" xfId="114"/>
    <cellStyle name="Total" xfId="115"/>
  </cellStyles>
  <dxfs count="40">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theme="0"/>
      </font>
      <fill>
        <patternFill>
          <bgColor theme="1"/>
        </patternFill>
      </fill>
    </dxf>
    <dxf>
      <font>
        <color theme="0"/>
      </font>
      <fill>
        <patternFill>
          <bgColor theme="1"/>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57150</xdr:rowOff>
    </xdr:from>
    <xdr:to>
      <xdr:col>3</xdr:col>
      <xdr:colOff>809625</xdr:colOff>
      <xdr:row>2</xdr:row>
      <xdr:rowOff>9525</xdr:rowOff>
    </xdr:to>
    <xdr:pic>
      <xdr:nvPicPr>
        <xdr:cNvPr id="1" name="Picture 267" descr="LOGOFPS1"/>
        <xdr:cNvPicPr preferRelativeResize="1">
          <a:picLocks noChangeAspect="1"/>
        </xdr:cNvPicPr>
      </xdr:nvPicPr>
      <xdr:blipFill>
        <a:blip r:embed="rId1"/>
        <a:stretch>
          <a:fillRect/>
        </a:stretch>
      </xdr:blipFill>
      <xdr:spPr>
        <a:xfrm>
          <a:off x="266700" y="57150"/>
          <a:ext cx="3562350" cy="638175"/>
        </a:xfrm>
        <a:prstGeom prst="rect">
          <a:avLst/>
        </a:prstGeom>
        <a:noFill/>
        <a:ln w="9525" cmpd="sng">
          <a:noFill/>
        </a:ln>
      </xdr:spPr>
    </xdr:pic>
    <xdr:clientData/>
  </xdr:twoCellAnchor>
  <xdr:twoCellAnchor editAs="oneCell">
    <xdr:from>
      <xdr:col>17</xdr:col>
      <xdr:colOff>619125</xdr:colOff>
      <xdr:row>0</xdr:row>
      <xdr:rowOff>180975</xdr:rowOff>
    </xdr:from>
    <xdr:to>
      <xdr:col>19</xdr:col>
      <xdr:colOff>76200</xdr:colOff>
      <xdr:row>2</xdr:row>
      <xdr:rowOff>276225</xdr:rowOff>
    </xdr:to>
    <xdr:pic>
      <xdr:nvPicPr>
        <xdr:cNvPr id="2" name="Imagen 2"/>
        <xdr:cNvPicPr preferRelativeResize="1">
          <a:picLocks noChangeAspect="1"/>
        </xdr:cNvPicPr>
      </xdr:nvPicPr>
      <xdr:blipFill>
        <a:blip r:embed="rId2"/>
        <a:stretch>
          <a:fillRect/>
        </a:stretch>
      </xdr:blipFill>
      <xdr:spPr>
        <a:xfrm>
          <a:off x="18830925" y="180975"/>
          <a:ext cx="3409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showGridLines="0" tabSelected="1" zoomScale="80" zoomScaleNormal="80" zoomScalePageLayoutView="0" workbookViewId="0" topLeftCell="C1">
      <pane ySplit="6" topLeftCell="A38" activePane="bottomLeft" state="frozen"/>
      <selection pane="topLeft" activeCell="G1" sqref="G1"/>
      <selection pane="bottomLeft" activeCell="J39" sqref="J39"/>
    </sheetView>
  </sheetViews>
  <sheetFormatPr defaultColWidth="11.421875" defaultRowHeight="15"/>
  <cols>
    <col min="1" max="1" width="20.28125" style="149" customWidth="1"/>
    <col min="2" max="2" width="15.140625" style="149" customWidth="1"/>
    <col min="3" max="3" width="9.8515625" style="149" customWidth="1"/>
    <col min="4" max="4" width="21.57421875" style="149" customWidth="1"/>
    <col min="5" max="5" width="25.7109375" style="149" customWidth="1"/>
    <col min="6" max="6" width="14.140625" style="149" customWidth="1"/>
    <col min="7" max="7" width="15.7109375" style="149" customWidth="1"/>
    <col min="8" max="8" width="8.8515625" style="149" customWidth="1"/>
    <col min="9" max="9" width="19.7109375" style="149" customWidth="1"/>
    <col min="10" max="10" width="14.00390625" style="149" customWidth="1"/>
    <col min="11" max="11" width="15.28125" style="149" customWidth="1"/>
    <col min="12" max="12" width="17.7109375" style="149" customWidth="1"/>
    <col min="13" max="13" width="14.57421875" style="149" customWidth="1"/>
    <col min="14" max="14" width="16.57421875" style="149" customWidth="1"/>
    <col min="15" max="15" width="13.57421875" style="149" customWidth="1"/>
    <col min="16" max="16" width="11.7109375" style="149" customWidth="1"/>
    <col min="17" max="17" width="18.7109375" style="149" customWidth="1"/>
    <col min="18" max="18" width="41.8515625" style="149" customWidth="1"/>
    <col min="19" max="19" width="17.421875" style="149" customWidth="1"/>
    <col min="20" max="20" width="14.28125" style="149" customWidth="1"/>
    <col min="21" max="16384" width="11.421875" style="149" customWidth="1"/>
  </cols>
  <sheetData>
    <row r="1" spans="1:20" ht="42.75" customHeight="1">
      <c r="A1" s="181" t="s">
        <v>29</v>
      </c>
      <c r="B1" s="181"/>
      <c r="C1" s="181"/>
      <c r="D1" s="181"/>
      <c r="E1" s="176" t="s">
        <v>27</v>
      </c>
      <c r="F1" s="177"/>
      <c r="G1" s="177"/>
      <c r="H1" s="177"/>
      <c r="I1" s="177"/>
      <c r="J1" s="177"/>
      <c r="K1" s="177"/>
      <c r="L1" s="177"/>
      <c r="M1" s="177"/>
      <c r="N1" s="177"/>
      <c r="O1" s="177"/>
      <c r="P1" s="177"/>
      <c r="Q1" s="178"/>
      <c r="R1" s="183"/>
      <c r="S1" s="183"/>
      <c r="T1" s="183"/>
    </row>
    <row r="2" spans="1:20" ht="11.25" customHeight="1">
      <c r="A2" s="181"/>
      <c r="B2" s="181"/>
      <c r="C2" s="181"/>
      <c r="D2" s="181"/>
      <c r="E2" s="170" t="s">
        <v>26</v>
      </c>
      <c r="F2" s="171"/>
      <c r="G2" s="171"/>
      <c r="H2" s="171"/>
      <c r="I2" s="171"/>
      <c r="J2" s="171"/>
      <c r="K2" s="171"/>
      <c r="L2" s="171"/>
      <c r="M2" s="171"/>
      <c r="N2" s="171"/>
      <c r="O2" s="171"/>
      <c r="P2" s="171"/>
      <c r="Q2" s="172"/>
      <c r="R2" s="183"/>
      <c r="S2" s="183"/>
      <c r="T2" s="183"/>
    </row>
    <row r="3" spans="1:20" ht="30" customHeight="1">
      <c r="A3" s="181"/>
      <c r="B3" s="181"/>
      <c r="C3" s="181"/>
      <c r="D3" s="181"/>
      <c r="E3" s="173"/>
      <c r="F3" s="174"/>
      <c r="G3" s="174"/>
      <c r="H3" s="174"/>
      <c r="I3" s="174"/>
      <c r="J3" s="174"/>
      <c r="K3" s="174"/>
      <c r="L3" s="174"/>
      <c r="M3" s="174"/>
      <c r="N3" s="174"/>
      <c r="O3" s="174"/>
      <c r="P3" s="174"/>
      <c r="Q3" s="175"/>
      <c r="R3" s="183"/>
      <c r="S3" s="183"/>
      <c r="T3" s="183"/>
    </row>
    <row r="4" spans="1:20" ht="24" customHeight="1">
      <c r="A4" s="185" t="s">
        <v>25</v>
      </c>
      <c r="B4" s="185"/>
      <c r="C4" s="185"/>
      <c r="D4" s="185"/>
      <c r="E4" s="167" t="s">
        <v>24</v>
      </c>
      <c r="F4" s="168"/>
      <c r="G4" s="168"/>
      <c r="H4" s="168"/>
      <c r="I4" s="168"/>
      <c r="J4" s="168"/>
      <c r="K4" s="169"/>
      <c r="L4" s="167" t="s">
        <v>33</v>
      </c>
      <c r="M4" s="168"/>
      <c r="N4" s="168"/>
      <c r="O4" s="168"/>
      <c r="P4" s="168"/>
      <c r="Q4" s="169"/>
      <c r="R4" s="184" t="s">
        <v>19</v>
      </c>
      <c r="S4" s="184"/>
      <c r="T4" s="184"/>
    </row>
    <row r="5" spans="1:20" ht="23.25" customHeight="1">
      <c r="A5" s="179" t="s">
        <v>0</v>
      </c>
      <c r="B5" s="179"/>
      <c r="C5" s="179"/>
      <c r="D5" s="179"/>
      <c r="E5" s="179"/>
      <c r="F5" s="179"/>
      <c r="G5" s="179"/>
      <c r="H5" s="179"/>
      <c r="I5" s="180" t="s">
        <v>1</v>
      </c>
      <c r="J5" s="180"/>
      <c r="K5" s="180"/>
      <c r="L5" s="180"/>
      <c r="M5" s="182" t="s">
        <v>2</v>
      </c>
      <c r="N5" s="182"/>
      <c r="O5" s="182"/>
      <c r="P5" s="182"/>
      <c r="Q5" s="182"/>
      <c r="R5" s="182"/>
      <c r="S5" s="182"/>
      <c r="T5" s="182"/>
    </row>
    <row r="6" spans="1:20" ht="80.25" customHeight="1">
      <c r="A6" s="150" t="s">
        <v>18</v>
      </c>
      <c r="B6" s="150" t="s">
        <v>3</v>
      </c>
      <c r="C6" s="150" t="s">
        <v>4</v>
      </c>
      <c r="D6" s="150" t="s">
        <v>5</v>
      </c>
      <c r="E6" s="150" t="s">
        <v>6</v>
      </c>
      <c r="F6" s="150" t="s">
        <v>7</v>
      </c>
      <c r="G6" s="150" t="s">
        <v>28</v>
      </c>
      <c r="H6" s="150" t="s">
        <v>8</v>
      </c>
      <c r="I6" s="152" t="s">
        <v>9</v>
      </c>
      <c r="J6" s="153" t="s">
        <v>10</v>
      </c>
      <c r="K6" s="154" t="s">
        <v>11</v>
      </c>
      <c r="L6" s="155" t="s">
        <v>12</v>
      </c>
      <c r="M6" s="156" t="s">
        <v>13</v>
      </c>
      <c r="N6" s="156" t="s">
        <v>14</v>
      </c>
      <c r="O6" s="157" t="s">
        <v>15</v>
      </c>
      <c r="P6" s="157" t="s">
        <v>16</v>
      </c>
      <c r="Q6" s="151" t="s">
        <v>17</v>
      </c>
      <c r="R6" s="158" t="s">
        <v>31</v>
      </c>
      <c r="S6" s="159" t="s">
        <v>30</v>
      </c>
      <c r="T6" s="158" t="s">
        <v>32</v>
      </c>
    </row>
    <row r="7" spans="1:20" ht="352.5" customHeight="1">
      <c r="A7" s="2" t="s">
        <v>34</v>
      </c>
      <c r="B7" s="2" t="s">
        <v>35</v>
      </c>
      <c r="C7" s="2" t="s">
        <v>36</v>
      </c>
      <c r="D7" s="3" t="s">
        <v>37</v>
      </c>
      <c r="E7" s="2" t="s">
        <v>38</v>
      </c>
      <c r="F7" s="4">
        <v>5</v>
      </c>
      <c r="G7" s="2" t="s">
        <v>39</v>
      </c>
      <c r="H7" s="5">
        <v>1</v>
      </c>
      <c r="I7" s="2" t="s">
        <v>20</v>
      </c>
      <c r="J7" s="2" t="s">
        <v>21</v>
      </c>
      <c r="K7" s="2" t="s">
        <v>22</v>
      </c>
      <c r="L7" s="2" t="s">
        <v>23</v>
      </c>
      <c r="M7" s="6">
        <v>3</v>
      </c>
      <c r="N7" s="6">
        <v>5</v>
      </c>
      <c r="O7" s="7">
        <f aca="true" t="shared" si="0" ref="O7:O61">M7/N7</f>
        <v>0.6</v>
      </c>
      <c r="P7" s="7">
        <f aca="true" t="shared" si="1" ref="P7:P61">O7/H7</f>
        <v>0.6</v>
      </c>
      <c r="Q7" s="1" t="str">
        <f>IF(O7&gt;=95%,$L$6,IF(O7&gt;=70%,$K$6,IF(O7&gt;=50%,$J$6,IF(O7&lt;50%,$I$6,"ojo"))))</f>
        <v>MINIMO</v>
      </c>
      <c r="R7" s="8" t="s">
        <v>274</v>
      </c>
      <c r="S7" s="8" t="s">
        <v>290</v>
      </c>
      <c r="T7" s="9" t="s">
        <v>285</v>
      </c>
    </row>
    <row r="8" spans="1:20" ht="207" customHeight="1">
      <c r="A8" s="2" t="s">
        <v>34</v>
      </c>
      <c r="B8" s="2" t="s">
        <v>35</v>
      </c>
      <c r="C8" s="2" t="s">
        <v>40</v>
      </c>
      <c r="D8" s="3" t="s">
        <v>41</v>
      </c>
      <c r="E8" s="2" t="s">
        <v>42</v>
      </c>
      <c r="F8" s="10">
        <v>4</v>
      </c>
      <c r="G8" s="2" t="s">
        <v>39</v>
      </c>
      <c r="H8" s="5">
        <v>1</v>
      </c>
      <c r="I8" s="2" t="s">
        <v>20</v>
      </c>
      <c r="J8" s="2" t="s">
        <v>21</v>
      </c>
      <c r="K8" s="2" t="s">
        <v>22</v>
      </c>
      <c r="L8" s="2" t="s">
        <v>23</v>
      </c>
      <c r="M8" s="11">
        <v>3</v>
      </c>
      <c r="N8" s="11">
        <v>4</v>
      </c>
      <c r="O8" s="7">
        <f t="shared" si="0"/>
        <v>0.75</v>
      </c>
      <c r="P8" s="7">
        <f t="shared" si="1"/>
        <v>0.75</v>
      </c>
      <c r="Q8" s="1" t="str">
        <f aca="true" t="shared" si="2" ref="Q8:Q61">IF(O8&gt;=95%,$L$6,IF(O8&gt;=70%,$K$6,IF(O8&gt;=50%,$J$6,IF(O8&lt;50%,$I$6,"ojo"))))</f>
        <v>ACEPTABLE</v>
      </c>
      <c r="R8" s="8" t="s">
        <v>275</v>
      </c>
      <c r="S8" s="8" t="s">
        <v>291</v>
      </c>
      <c r="T8" s="9" t="s">
        <v>285</v>
      </c>
    </row>
    <row r="9" spans="1:20" ht="157.5" customHeight="1">
      <c r="A9" s="2" t="s">
        <v>34</v>
      </c>
      <c r="B9" s="2" t="s">
        <v>35</v>
      </c>
      <c r="C9" s="2" t="s">
        <v>43</v>
      </c>
      <c r="D9" s="3" t="s">
        <v>44</v>
      </c>
      <c r="E9" s="2" t="s">
        <v>45</v>
      </c>
      <c r="F9" s="10">
        <v>1</v>
      </c>
      <c r="G9" s="2" t="s">
        <v>39</v>
      </c>
      <c r="H9" s="5">
        <v>1</v>
      </c>
      <c r="I9" s="2" t="s">
        <v>20</v>
      </c>
      <c r="J9" s="2" t="s">
        <v>21</v>
      </c>
      <c r="K9" s="2" t="s">
        <v>22</v>
      </c>
      <c r="L9" s="2" t="s">
        <v>23</v>
      </c>
      <c r="M9" s="11">
        <v>0.5</v>
      </c>
      <c r="N9" s="11">
        <v>1</v>
      </c>
      <c r="O9" s="7">
        <f t="shared" si="0"/>
        <v>0.5</v>
      </c>
      <c r="P9" s="7">
        <f t="shared" si="1"/>
        <v>0.5</v>
      </c>
      <c r="Q9" s="1" t="str">
        <f t="shared" si="2"/>
        <v>MINIMO</v>
      </c>
      <c r="R9" s="8" t="s">
        <v>235</v>
      </c>
      <c r="S9" s="166" t="s">
        <v>292</v>
      </c>
      <c r="T9" s="9" t="s">
        <v>285</v>
      </c>
    </row>
    <row r="10" spans="1:20" ht="107.25" customHeight="1">
      <c r="A10" s="12" t="s">
        <v>46</v>
      </c>
      <c r="B10" s="12" t="s">
        <v>35</v>
      </c>
      <c r="C10" s="12" t="s">
        <v>47</v>
      </c>
      <c r="D10" s="13" t="s">
        <v>48</v>
      </c>
      <c r="E10" s="12" t="s">
        <v>49</v>
      </c>
      <c r="F10" s="14">
        <v>18</v>
      </c>
      <c r="G10" s="12" t="s">
        <v>39</v>
      </c>
      <c r="H10" s="15">
        <v>1</v>
      </c>
      <c r="I10" s="12" t="s">
        <v>20</v>
      </c>
      <c r="J10" s="12" t="s">
        <v>21</v>
      </c>
      <c r="K10" s="12" t="s">
        <v>22</v>
      </c>
      <c r="L10" s="12" t="s">
        <v>23</v>
      </c>
      <c r="M10" s="16">
        <v>11</v>
      </c>
      <c r="N10" s="16">
        <v>18</v>
      </c>
      <c r="O10" s="17">
        <f t="shared" si="0"/>
        <v>0.6111111111111112</v>
      </c>
      <c r="P10" s="18">
        <f t="shared" si="1"/>
        <v>0.6111111111111112</v>
      </c>
      <c r="Q10" s="1" t="str">
        <f t="shared" si="2"/>
        <v>MINIMO</v>
      </c>
      <c r="R10" s="19" t="s">
        <v>264</v>
      </c>
      <c r="S10" s="20" t="s">
        <v>293</v>
      </c>
      <c r="T10" s="21" t="s">
        <v>285</v>
      </c>
    </row>
    <row r="11" spans="1:20" ht="115.5" customHeight="1">
      <c r="A11" s="12" t="s">
        <v>46</v>
      </c>
      <c r="B11" s="12" t="s">
        <v>50</v>
      </c>
      <c r="C11" s="12" t="s">
        <v>51</v>
      </c>
      <c r="D11" s="13" t="s">
        <v>52</v>
      </c>
      <c r="E11" s="12" t="s">
        <v>53</v>
      </c>
      <c r="F11" s="14">
        <v>1</v>
      </c>
      <c r="G11" s="12" t="s">
        <v>39</v>
      </c>
      <c r="H11" s="15">
        <v>1</v>
      </c>
      <c r="I11" s="12" t="s">
        <v>20</v>
      </c>
      <c r="J11" s="12" t="s">
        <v>21</v>
      </c>
      <c r="K11" s="12" t="s">
        <v>22</v>
      </c>
      <c r="L11" s="12" t="s">
        <v>23</v>
      </c>
      <c r="M11" s="16">
        <v>1</v>
      </c>
      <c r="N11" s="16">
        <v>1</v>
      </c>
      <c r="O11" s="17">
        <f t="shared" si="0"/>
        <v>1</v>
      </c>
      <c r="P11" s="18">
        <f t="shared" si="1"/>
        <v>1</v>
      </c>
      <c r="Q11" s="1" t="str">
        <f t="shared" si="2"/>
        <v>SATISFACTORIO</v>
      </c>
      <c r="R11" s="19" t="s">
        <v>265</v>
      </c>
      <c r="S11" s="20" t="s">
        <v>294</v>
      </c>
      <c r="T11" s="21" t="s">
        <v>285</v>
      </c>
    </row>
    <row r="12" spans="1:20" ht="409.5">
      <c r="A12" s="12" t="s">
        <v>46</v>
      </c>
      <c r="B12" s="12" t="s">
        <v>35</v>
      </c>
      <c r="C12" s="12" t="s">
        <v>54</v>
      </c>
      <c r="D12" s="13" t="s">
        <v>55</v>
      </c>
      <c r="E12" s="12" t="s">
        <v>56</v>
      </c>
      <c r="F12" s="14" t="s">
        <v>57</v>
      </c>
      <c r="G12" s="12" t="s">
        <v>39</v>
      </c>
      <c r="H12" s="15">
        <v>1</v>
      </c>
      <c r="I12" s="12" t="s">
        <v>20</v>
      </c>
      <c r="J12" s="12" t="s">
        <v>21</v>
      </c>
      <c r="K12" s="12" t="s">
        <v>22</v>
      </c>
      <c r="L12" s="12" t="s">
        <v>23</v>
      </c>
      <c r="M12" s="16">
        <v>96</v>
      </c>
      <c r="N12" s="16">
        <v>96</v>
      </c>
      <c r="O12" s="17">
        <f t="shared" si="0"/>
        <v>1</v>
      </c>
      <c r="P12" s="18">
        <f t="shared" si="1"/>
        <v>1</v>
      </c>
      <c r="Q12" s="1" t="str">
        <f t="shared" si="2"/>
        <v>SATISFACTORIO</v>
      </c>
      <c r="R12" s="19" t="s">
        <v>266</v>
      </c>
      <c r="S12" s="19" t="s">
        <v>295</v>
      </c>
      <c r="T12" s="21" t="s">
        <v>285</v>
      </c>
    </row>
    <row r="13" spans="1:20" ht="145.5" customHeight="1">
      <c r="A13" s="12" t="s">
        <v>46</v>
      </c>
      <c r="B13" s="12" t="s">
        <v>35</v>
      </c>
      <c r="C13" s="12" t="s">
        <v>58</v>
      </c>
      <c r="D13" s="13" t="s">
        <v>59</v>
      </c>
      <c r="E13" s="12" t="s">
        <v>60</v>
      </c>
      <c r="F13" s="14" t="s">
        <v>57</v>
      </c>
      <c r="G13" s="12" t="s">
        <v>39</v>
      </c>
      <c r="H13" s="15">
        <v>0.8</v>
      </c>
      <c r="I13" s="12" t="s">
        <v>61</v>
      </c>
      <c r="J13" s="12" t="s">
        <v>62</v>
      </c>
      <c r="K13" s="12" t="s">
        <v>63</v>
      </c>
      <c r="L13" s="12" t="s">
        <v>64</v>
      </c>
      <c r="M13" s="16">
        <v>949</v>
      </c>
      <c r="N13" s="16">
        <v>1081</v>
      </c>
      <c r="O13" s="17">
        <f t="shared" si="0"/>
        <v>0.877890841813136</v>
      </c>
      <c r="P13" s="18">
        <f t="shared" si="1"/>
        <v>1.09736355226642</v>
      </c>
      <c r="Q13" s="1" t="str">
        <f>IF(O13&gt;=75%,$L$6,IF(O13&gt;=50%,$K$6,IF(O13&gt;=30%,$J$6,IF(O13&lt;30%,$I$6,"ojo"))))</f>
        <v>SATISFACTORIO</v>
      </c>
      <c r="R13" s="19" t="s">
        <v>267</v>
      </c>
      <c r="S13" s="19" t="s">
        <v>267</v>
      </c>
      <c r="T13" s="21" t="s">
        <v>285</v>
      </c>
    </row>
    <row r="14" spans="1:20" ht="152.25" customHeight="1">
      <c r="A14" s="22" t="s">
        <v>65</v>
      </c>
      <c r="B14" s="22" t="s">
        <v>35</v>
      </c>
      <c r="C14" s="22" t="s">
        <v>66</v>
      </c>
      <c r="D14" s="23" t="s">
        <v>67</v>
      </c>
      <c r="E14" s="24" t="s">
        <v>68</v>
      </c>
      <c r="F14" s="22">
        <v>2</v>
      </c>
      <c r="G14" s="22" t="s">
        <v>39</v>
      </c>
      <c r="H14" s="25">
        <v>1</v>
      </c>
      <c r="I14" s="22" t="s">
        <v>20</v>
      </c>
      <c r="J14" s="22" t="s">
        <v>21</v>
      </c>
      <c r="K14" s="22" t="s">
        <v>22</v>
      </c>
      <c r="L14" s="22" t="s">
        <v>23</v>
      </c>
      <c r="M14" s="26">
        <v>2</v>
      </c>
      <c r="N14" s="26">
        <v>2</v>
      </c>
      <c r="O14" s="27">
        <f t="shared" si="0"/>
        <v>1</v>
      </c>
      <c r="P14" s="28">
        <f t="shared" si="1"/>
        <v>1</v>
      </c>
      <c r="Q14" s="1" t="str">
        <f t="shared" si="2"/>
        <v>SATISFACTORIO</v>
      </c>
      <c r="R14" s="29" t="s">
        <v>240</v>
      </c>
      <c r="S14" s="29" t="s">
        <v>296</v>
      </c>
      <c r="T14" s="30" t="s">
        <v>285</v>
      </c>
    </row>
    <row r="15" spans="1:20" ht="219.75" customHeight="1">
      <c r="A15" s="22" t="s">
        <v>65</v>
      </c>
      <c r="B15" s="22" t="s">
        <v>35</v>
      </c>
      <c r="C15" s="22" t="s">
        <v>69</v>
      </c>
      <c r="D15" s="31" t="s">
        <v>70</v>
      </c>
      <c r="E15" s="22" t="s">
        <v>71</v>
      </c>
      <c r="F15" s="22" t="s">
        <v>57</v>
      </c>
      <c r="G15" s="22" t="s">
        <v>39</v>
      </c>
      <c r="H15" s="25">
        <v>0.95</v>
      </c>
      <c r="I15" s="22" t="s">
        <v>72</v>
      </c>
      <c r="J15" s="22" t="s">
        <v>73</v>
      </c>
      <c r="K15" s="22" t="s">
        <v>74</v>
      </c>
      <c r="L15" s="22" t="s">
        <v>75</v>
      </c>
      <c r="M15" s="26">
        <v>907</v>
      </c>
      <c r="N15" s="26">
        <v>909</v>
      </c>
      <c r="O15" s="27">
        <f t="shared" si="0"/>
        <v>0.9977997799779978</v>
      </c>
      <c r="P15" s="28">
        <f t="shared" si="1"/>
        <v>1.0503155578715768</v>
      </c>
      <c r="Q15" s="1" t="str">
        <f>IF(O15&gt;=90%,$L$6,IF(O15&gt;=65%,$K$6,IF(O15&gt;=45%,$J$6,IF(O15&lt;45%,$I$6,"ojo"))))</f>
        <v>SATISFACTORIO</v>
      </c>
      <c r="R15" s="32" t="s">
        <v>241</v>
      </c>
      <c r="S15" s="29" t="s">
        <v>286</v>
      </c>
      <c r="T15" s="30" t="s">
        <v>285</v>
      </c>
    </row>
    <row r="16" spans="1:20" ht="118.5" customHeight="1">
      <c r="A16" s="22" t="s">
        <v>65</v>
      </c>
      <c r="B16" s="22" t="s">
        <v>76</v>
      </c>
      <c r="C16" s="22" t="s">
        <v>77</v>
      </c>
      <c r="D16" s="31" t="s">
        <v>78</v>
      </c>
      <c r="E16" s="24" t="s">
        <v>79</v>
      </c>
      <c r="F16" s="22" t="s">
        <v>57</v>
      </c>
      <c r="G16" s="22" t="s">
        <v>39</v>
      </c>
      <c r="H16" s="25">
        <v>0.95</v>
      </c>
      <c r="I16" s="22" t="s">
        <v>72</v>
      </c>
      <c r="J16" s="22" t="s">
        <v>73</v>
      </c>
      <c r="K16" s="22" t="s">
        <v>74</v>
      </c>
      <c r="L16" s="22" t="s">
        <v>75</v>
      </c>
      <c r="M16" s="26">
        <v>7625</v>
      </c>
      <c r="N16" s="26">
        <v>7625</v>
      </c>
      <c r="O16" s="27">
        <f t="shared" si="0"/>
        <v>1</v>
      </c>
      <c r="P16" s="28">
        <f t="shared" si="1"/>
        <v>1.0526315789473684</v>
      </c>
      <c r="Q16" s="1" t="str">
        <f>IF(O16&gt;=90%,$L$6,IF(O16&gt;=65%,$K$6,IF(O16&gt;=45%,$J$6,IF(O16&lt;45%,$I$6,"ojo"))))</f>
        <v>SATISFACTORIO</v>
      </c>
      <c r="R16" s="29" t="s">
        <v>242</v>
      </c>
      <c r="S16" s="29" t="s">
        <v>297</v>
      </c>
      <c r="T16" s="30" t="s">
        <v>285</v>
      </c>
    </row>
    <row r="17" spans="1:20" ht="98.25" customHeight="1">
      <c r="A17" s="22" t="s">
        <v>65</v>
      </c>
      <c r="B17" s="22" t="s">
        <v>35</v>
      </c>
      <c r="C17" s="22" t="s">
        <v>80</v>
      </c>
      <c r="D17" s="33" t="s">
        <v>81</v>
      </c>
      <c r="E17" s="24" t="s">
        <v>82</v>
      </c>
      <c r="F17" s="22" t="s">
        <v>57</v>
      </c>
      <c r="G17" s="22" t="s">
        <v>39</v>
      </c>
      <c r="H17" s="25">
        <v>0.95</v>
      </c>
      <c r="I17" s="22" t="s">
        <v>72</v>
      </c>
      <c r="J17" s="22" t="s">
        <v>73</v>
      </c>
      <c r="K17" s="22" t="s">
        <v>74</v>
      </c>
      <c r="L17" s="22" t="s">
        <v>75</v>
      </c>
      <c r="M17" s="26">
        <v>1863</v>
      </c>
      <c r="N17" s="26">
        <v>1863</v>
      </c>
      <c r="O17" s="27">
        <f t="shared" si="0"/>
        <v>1</v>
      </c>
      <c r="P17" s="28">
        <f t="shared" si="1"/>
        <v>1.0526315789473684</v>
      </c>
      <c r="Q17" s="1" t="str">
        <f>IF(O17&gt;=90%,$L$6,IF(O17&gt;=65%,$K$6,IF(O17&gt;=45%,$J$6,IF(O17&lt;45%,$I$6,"ojo"))))</f>
        <v>SATISFACTORIO</v>
      </c>
      <c r="R17" s="29" t="s">
        <v>243</v>
      </c>
      <c r="S17" s="29" t="s">
        <v>298</v>
      </c>
      <c r="T17" s="30" t="s">
        <v>285</v>
      </c>
    </row>
    <row r="18" spans="1:20" ht="109.5" customHeight="1">
      <c r="A18" s="22" t="s">
        <v>65</v>
      </c>
      <c r="B18" s="22" t="s">
        <v>76</v>
      </c>
      <c r="C18" s="22" t="s">
        <v>83</v>
      </c>
      <c r="D18" s="31" t="s">
        <v>84</v>
      </c>
      <c r="E18" s="24" t="s">
        <v>85</v>
      </c>
      <c r="F18" s="22" t="s">
        <v>57</v>
      </c>
      <c r="G18" s="22" t="s">
        <v>39</v>
      </c>
      <c r="H18" s="25">
        <v>0.95</v>
      </c>
      <c r="I18" s="22" t="s">
        <v>72</v>
      </c>
      <c r="J18" s="22" t="s">
        <v>73</v>
      </c>
      <c r="K18" s="22" t="s">
        <v>74</v>
      </c>
      <c r="L18" s="22" t="s">
        <v>75</v>
      </c>
      <c r="M18" s="26" t="s">
        <v>245</v>
      </c>
      <c r="N18" s="26" t="s">
        <v>245</v>
      </c>
      <c r="O18" s="27" t="s">
        <v>245</v>
      </c>
      <c r="P18" s="28" t="s">
        <v>245</v>
      </c>
      <c r="Q18" s="160" t="s">
        <v>245</v>
      </c>
      <c r="R18" s="29" t="s">
        <v>244</v>
      </c>
      <c r="S18" s="32" t="s">
        <v>244</v>
      </c>
      <c r="T18" s="30" t="s">
        <v>285</v>
      </c>
    </row>
    <row r="19" spans="1:20" ht="186.75" customHeight="1">
      <c r="A19" s="34" t="s">
        <v>86</v>
      </c>
      <c r="B19" s="34" t="s">
        <v>50</v>
      </c>
      <c r="C19" s="35" t="s">
        <v>87</v>
      </c>
      <c r="D19" s="36" t="s">
        <v>88</v>
      </c>
      <c r="E19" s="37" t="s">
        <v>89</v>
      </c>
      <c r="F19" s="34">
        <v>18</v>
      </c>
      <c r="G19" s="34" t="s">
        <v>39</v>
      </c>
      <c r="H19" s="38">
        <v>1</v>
      </c>
      <c r="I19" s="34" t="s">
        <v>20</v>
      </c>
      <c r="J19" s="34" t="s">
        <v>21</v>
      </c>
      <c r="K19" s="34" t="s">
        <v>22</v>
      </c>
      <c r="L19" s="34" t="s">
        <v>23</v>
      </c>
      <c r="M19" s="39">
        <v>12</v>
      </c>
      <c r="N19" s="39">
        <v>12</v>
      </c>
      <c r="O19" s="40">
        <f t="shared" si="0"/>
        <v>1</v>
      </c>
      <c r="P19" s="41">
        <f t="shared" si="1"/>
        <v>1</v>
      </c>
      <c r="Q19" s="1" t="str">
        <f t="shared" si="2"/>
        <v>SATISFACTORIO</v>
      </c>
      <c r="R19" s="42" t="s">
        <v>246</v>
      </c>
      <c r="S19" s="42" t="s">
        <v>299</v>
      </c>
      <c r="T19" s="44" t="s">
        <v>285</v>
      </c>
    </row>
    <row r="20" spans="1:20" ht="122.25" customHeight="1">
      <c r="A20" s="34" t="s">
        <v>86</v>
      </c>
      <c r="B20" s="34" t="s">
        <v>35</v>
      </c>
      <c r="C20" s="35" t="s">
        <v>90</v>
      </c>
      <c r="D20" s="36" t="s">
        <v>91</v>
      </c>
      <c r="E20" s="37" t="s">
        <v>92</v>
      </c>
      <c r="F20" s="34" t="s">
        <v>57</v>
      </c>
      <c r="G20" s="34" t="s">
        <v>39</v>
      </c>
      <c r="H20" s="38">
        <v>1</v>
      </c>
      <c r="I20" s="34" t="s">
        <v>20</v>
      </c>
      <c r="J20" s="34" t="s">
        <v>21</v>
      </c>
      <c r="K20" s="34" t="s">
        <v>22</v>
      </c>
      <c r="L20" s="34" t="s">
        <v>23</v>
      </c>
      <c r="M20" s="39">
        <v>15628</v>
      </c>
      <c r="N20" s="39">
        <v>16117</v>
      </c>
      <c r="O20" s="40">
        <f t="shared" si="0"/>
        <v>0.9696593658869517</v>
      </c>
      <c r="P20" s="41">
        <f t="shared" si="1"/>
        <v>0.9696593658869517</v>
      </c>
      <c r="Q20" s="1" t="str">
        <f t="shared" si="2"/>
        <v>SATISFACTORIO</v>
      </c>
      <c r="R20" s="42" t="s">
        <v>247</v>
      </c>
      <c r="S20" s="43" t="s">
        <v>300</v>
      </c>
      <c r="T20" s="44" t="s">
        <v>285</v>
      </c>
    </row>
    <row r="21" spans="1:20" ht="280.5">
      <c r="A21" s="45" t="s">
        <v>93</v>
      </c>
      <c r="B21" s="45" t="s">
        <v>35</v>
      </c>
      <c r="C21" s="46" t="s">
        <v>94</v>
      </c>
      <c r="D21" s="47" t="s">
        <v>95</v>
      </c>
      <c r="E21" s="45" t="s">
        <v>96</v>
      </c>
      <c r="F21" s="45" t="s">
        <v>97</v>
      </c>
      <c r="G21" s="45" t="s">
        <v>98</v>
      </c>
      <c r="H21" s="48">
        <v>0.5</v>
      </c>
      <c r="I21" s="46" t="s">
        <v>20</v>
      </c>
      <c r="J21" s="46" t="s">
        <v>21</v>
      </c>
      <c r="K21" s="46" t="s">
        <v>22</v>
      </c>
      <c r="L21" s="46" t="s">
        <v>23</v>
      </c>
      <c r="M21" s="49">
        <v>0</v>
      </c>
      <c r="N21" s="49">
        <v>1</v>
      </c>
      <c r="O21" s="50">
        <f t="shared" si="0"/>
        <v>0</v>
      </c>
      <c r="P21" s="51">
        <f t="shared" si="1"/>
        <v>0</v>
      </c>
      <c r="Q21" s="1" t="str">
        <f t="shared" si="2"/>
        <v>INSATISFACTORIO</v>
      </c>
      <c r="R21" s="163" t="s">
        <v>276</v>
      </c>
      <c r="S21" s="52" t="s">
        <v>301</v>
      </c>
      <c r="T21" s="53" t="s">
        <v>285</v>
      </c>
    </row>
    <row r="22" spans="1:20" ht="280.5">
      <c r="A22" s="45" t="s">
        <v>93</v>
      </c>
      <c r="B22" s="45" t="s">
        <v>35</v>
      </c>
      <c r="C22" s="46" t="s">
        <v>99</v>
      </c>
      <c r="D22" s="47" t="s">
        <v>100</v>
      </c>
      <c r="E22" s="45" t="s">
        <v>101</v>
      </c>
      <c r="F22" s="45" t="s">
        <v>97</v>
      </c>
      <c r="G22" s="45" t="s">
        <v>98</v>
      </c>
      <c r="H22" s="45" t="s">
        <v>102</v>
      </c>
      <c r="I22" s="46" t="s">
        <v>20</v>
      </c>
      <c r="J22" s="46" t="s">
        <v>21</v>
      </c>
      <c r="K22" s="46" t="s">
        <v>22</v>
      </c>
      <c r="L22" s="46" t="s">
        <v>23</v>
      </c>
      <c r="M22" s="49">
        <v>0</v>
      </c>
      <c r="N22" s="49">
        <v>1</v>
      </c>
      <c r="O22" s="50">
        <f t="shared" si="0"/>
        <v>0</v>
      </c>
      <c r="P22" s="51">
        <f t="shared" si="1"/>
        <v>0</v>
      </c>
      <c r="Q22" s="1" t="str">
        <f t="shared" si="2"/>
        <v>INSATISFACTORIO</v>
      </c>
      <c r="R22" s="163" t="s">
        <v>276</v>
      </c>
      <c r="S22" s="52" t="s">
        <v>302</v>
      </c>
      <c r="T22" s="53" t="s">
        <v>285</v>
      </c>
    </row>
    <row r="23" spans="1:20" ht="280.5">
      <c r="A23" s="45" t="s">
        <v>93</v>
      </c>
      <c r="B23" s="45" t="s">
        <v>35</v>
      </c>
      <c r="C23" s="46" t="s">
        <v>103</v>
      </c>
      <c r="D23" s="47" t="s">
        <v>104</v>
      </c>
      <c r="E23" s="45" t="s">
        <v>105</v>
      </c>
      <c r="F23" s="45" t="s">
        <v>97</v>
      </c>
      <c r="G23" s="45" t="s">
        <v>98</v>
      </c>
      <c r="H23" s="45" t="s">
        <v>102</v>
      </c>
      <c r="I23" s="46" t="s">
        <v>20</v>
      </c>
      <c r="J23" s="46" t="s">
        <v>21</v>
      </c>
      <c r="K23" s="46" t="s">
        <v>22</v>
      </c>
      <c r="L23" s="46" t="s">
        <v>23</v>
      </c>
      <c r="M23" s="49">
        <v>0</v>
      </c>
      <c r="N23" s="49">
        <v>1</v>
      </c>
      <c r="O23" s="50">
        <f t="shared" si="0"/>
        <v>0</v>
      </c>
      <c r="P23" s="51">
        <f t="shared" si="1"/>
        <v>0</v>
      </c>
      <c r="Q23" s="1" t="str">
        <f t="shared" si="2"/>
        <v>INSATISFACTORIO</v>
      </c>
      <c r="R23" s="163" t="s">
        <v>276</v>
      </c>
      <c r="S23" s="52" t="s">
        <v>302</v>
      </c>
      <c r="T23" s="53" t="s">
        <v>285</v>
      </c>
    </row>
    <row r="24" spans="1:20" ht="69" customHeight="1">
      <c r="A24" s="45" t="s">
        <v>93</v>
      </c>
      <c r="B24" s="45" t="s">
        <v>35</v>
      </c>
      <c r="C24" s="46" t="s">
        <v>106</v>
      </c>
      <c r="D24" s="47" t="s">
        <v>107</v>
      </c>
      <c r="E24" s="45" t="s">
        <v>108</v>
      </c>
      <c r="F24" s="45" t="s">
        <v>97</v>
      </c>
      <c r="G24" s="45" t="s">
        <v>98</v>
      </c>
      <c r="H24" s="45" t="s">
        <v>102</v>
      </c>
      <c r="I24" s="46" t="s">
        <v>20</v>
      </c>
      <c r="J24" s="46" t="s">
        <v>21</v>
      </c>
      <c r="K24" s="46" t="s">
        <v>22</v>
      </c>
      <c r="L24" s="46" t="s">
        <v>23</v>
      </c>
      <c r="M24" s="49">
        <v>0</v>
      </c>
      <c r="N24" s="49">
        <v>1</v>
      </c>
      <c r="O24" s="50">
        <f t="shared" si="0"/>
        <v>0</v>
      </c>
      <c r="P24" s="51">
        <f t="shared" si="1"/>
        <v>0</v>
      </c>
      <c r="Q24" s="1" t="str">
        <f t="shared" si="2"/>
        <v>INSATISFACTORIO</v>
      </c>
      <c r="R24" s="163" t="s">
        <v>276</v>
      </c>
      <c r="S24" s="52" t="s">
        <v>303</v>
      </c>
      <c r="T24" s="53" t="s">
        <v>285</v>
      </c>
    </row>
    <row r="25" spans="1:20" ht="149.25" customHeight="1">
      <c r="A25" s="54" t="s">
        <v>109</v>
      </c>
      <c r="B25" s="54" t="s">
        <v>35</v>
      </c>
      <c r="C25" s="54" t="s">
        <v>110</v>
      </c>
      <c r="D25" s="55" t="s">
        <v>111</v>
      </c>
      <c r="E25" s="54" t="s">
        <v>112</v>
      </c>
      <c r="F25" s="56">
        <v>4</v>
      </c>
      <c r="G25" s="54" t="s">
        <v>39</v>
      </c>
      <c r="H25" s="57">
        <v>1</v>
      </c>
      <c r="I25" s="54" t="s">
        <v>20</v>
      </c>
      <c r="J25" s="54" t="s">
        <v>21</v>
      </c>
      <c r="K25" s="54" t="s">
        <v>22</v>
      </c>
      <c r="L25" s="54" t="s">
        <v>23</v>
      </c>
      <c r="M25" s="58">
        <v>68</v>
      </c>
      <c r="N25" s="58">
        <v>68</v>
      </c>
      <c r="O25" s="59">
        <f t="shared" si="0"/>
        <v>1</v>
      </c>
      <c r="P25" s="148">
        <f t="shared" si="1"/>
        <v>1</v>
      </c>
      <c r="Q25" s="1" t="str">
        <f aca="true" t="shared" si="3" ref="Q25:Q35">IF(O25&gt;=95%,$L$6,IF(O25&gt;=70%,$K$6,IF(O25&gt;=50%,$J$6,IF(O25&lt;50%,$I$6,"ojo"))))</f>
        <v>SATISFACTORIO</v>
      </c>
      <c r="R25" s="164" t="s">
        <v>276</v>
      </c>
      <c r="S25" s="60" t="s">
        <v>304</v>
      </c>
      <c r="T25" s="61" t="s">
        <v>285</v>
      </c>
    </row>
    <row r="26" spans="1:20" ht="409.5">
      <c r="A26" s="54" t="s">
        <v>109</v>
      </c>
      <c r="B26" s="54" t="s">
        <v>35</v>
      </c>
      <c r="C26" s="54" t="s">
        <v>113</v>
      </c>
      <c r="D26" s="55" t="s">
        <v>114</v>
      </c>
      <c r="E26" s="54" t="s">
        <v>115</v>
      </c>
      <c r="F26" s="56">
        <v>1</v>
      </c>
      <c r="G26" s="54" t="s">
        <v>116</v>
      </c>
      <c r="H26" s="57">
        <v>1</v>
      </c>
      <c r="I26" s="54" t="s">
        <v>20</v>
      </c>
      <c r="J26" s="54" t="s">
        <v>21</v>
      </c>
      <c r="K26" s="54" t="s">
        <v>22</v>
      </c>
      <c r="L26" s="54" t="s">
        <v>23</v>
      </c>
      <c r="M26" s="58">
        <v>1</v>
      </c>
      <c r="N26" s="58">
        <v>1</v>
      </c>
      <c r="O26" s="59">
        <f t="shared" si="0"/>
        <v>1</v>
      </c>
      <c r="P26" s="62">
        <f t="shared" si="1"/>
        <v>1</v>
      </c>
      <c r="Q26" s="1" t="str">
        <f t="shared" si="3"/>
        <v>SATISFACTORIO</v>
      </c>
      <c r="R26" s="164" t="s">
        <v>276</v>
      </c>
      <c r="S26" s="61" t="s">
        <v>305</v>
      </c>
      <c r="T26" s="61" t="s">
        <v>285</v>
      </c>
    </row>
    <row r="27" spans="1:20" ht="102.75" customHeight="1">
      <c r="A27" s="54" t="s">
        <v>109</v>
      </c>
      <c r="B27" s="54" t="s">
        <v>76</v>
      </c>
      <c r="C27" s="54" t="s">
        <v>117</v>
      </c>
      <c r="D27" s="55" t="s">
        <v>118</v>
      </c>
      <c r="E27" s="54" t="s">
        <v>119</v>
      </c>
      <c r="F27" s="56" t="s">
        <v>57</v>
      </c>
      <c r="G27" s="54" t="s">
        <v>39</v>
      </c>
      <c r="H27" s="57">
        <v>1</v>
      </c>
      <c r="I27" s="54" t="s">
        <v>20</v>
      </c>
      <c r="J27" s="54" t="s">
        <v>21</v>
      </c>
      <c r="K27" s="54" t="s">
        <v>22</v>
      </c>
      <c r="L27" s="54" t="s">
        <v>23</v>
      </c>
      <c r="M27" s="58">
        <v>2</v>
      </c>
      <c r="N27" s="58">
        <v>2</v>
      </c>
      <c r="O27" s="59">
        <f t="shared" si="0"/>
        <v>1</v>
      </c>
      <c r="P27" s="62">
        <f t="shared" si="1"/>
        <v>1</v>
      </c>
      <c r="Q27" s="1" t="str">
        <f t="shared" si="3"/>
        <v>SATISFACTORIO</v>
      </c>
      <c r="R27" s="164" t="s">
        <v>276</v>
      </c>
      <c r="S27" s="60" t="s">
        <v>306</v>
      </c>
      <c r="T27" s="61" t="s">
        <v>285</v>
      </c>
    </row>
    <row r="28" spans="1:20" ht="66">
      <c r="A28" s="63" t="s">
        <v>120</v>
      </c>
      <c r="B28" s="63" t="s">
        <v>76</v>
      </c>
      <c r="C28" s="64" t="s">
        <v>121</v>
      </c>
      <c r="D28" s="65" t="s">
        <v>122</v>
      </c>
      <c r="E28" s="63" t="s">
        <v>123</v>
      </c>
      <c r="F28" s="66" t="s">
        <v>57</v>
      </c>
      <c r="G28" s="63" t="s">
        <v>116</v>
      </c>
      <c r="H28" s="67">
        <v>1</v>
      </c>
      <c r="I28" s="63" t="s">
        <v>20</v>
      </c>
      <c r="J28" s="63" t="s">
        <v>21</v>
      </c>
      <c r="K28" s="63" t="s">
        <v>22</v>
      </c>
      <c r="L28" s="63" t="s">
        <v>23</v>
      </c>
      <c r="M28" s="68" t="s">
        <v>245</v>
      </c>
      <c r="N28" s="68" t="s">
        <v>245</v>
      </c>
      <c r="O28" s="69" t="s">
        <v>245</v>
      </c>
      <c r="P28" s="70" t="s">
        <v>245</v>
      </c>
      <c r="Q28" s="70" t="s">
        <v>245</v>
      </c>
      <c r="R28" s="71" t="s">
        <v>251</v>
      </c>
      <c r="S28" s="71" t="s">
        <v>245</v>
      </c>
      <c r="T28" s="72" t="s">
        <v>285</v>
      </c>
    </row>
    <row r="29" spans="1:20" ht="132">
      <c r="A29" s="63" t="s">
        <v>120</v>
      </c>
      <c r="B29" s="63" t="s">
        <v>76</v>
      </c>
      <c r="C29" s="64" t="s">
        <v>124</v>
      </c>
      <c r="D29" s="65" t="s">
        <v>125</v>
      </c>
      <c r="E29" s="63" t="s">
        <v>126</v>
      </c>
      <c r="F29" s="66" t="s">
        <v>57</v>
      </c>
      <c r="G29" s="63" t="s">
        <v>116</v>
      </c>
      <c r="H29" s="67">
        <v>1</v>
      </c>
      <c r="I29" s="63" t="s">
        <v>20</v>
      </c>
      <c r="J29" s="63" t="s">
        <v>21</v>
      </c>
      <c r="K29" s="63" t="s">
        <v>22</v>
      </c>
      <c r="L29" s="63" t="s">
        <v>23</v>
      </c>
      <c r="M29" s="68" t="s">
        <v>245</v>
      </c>
      <c r="N29" s="68" t="s">
        <v>245</v>
      </c>
      <c r="O29" s="69" t="s">
        <v>245</v>
      </c>
      <c r="P29" s="70" t="s">
        <v>245</v>
      </c>
      <c r="Q29" s="70" t="s">
        <v>245</v>
      </c>
      <c r="R29" s="71" t="s">
        <v>252</v>
      </c>
      <c r="S29" s="71" t="s">
        <v>245</v>
      </c>
      <c r="T29" s="72" t="s">
        <v>285</v>
      </c>
    </row>
    <row r="30" spans="1:20" ht="183" customHeight="1">
      <c r="A30" s="63" t="s">
        <v>120</v>
      </c>
      <c r="B30" s="63" t="s">
        <v>127</v>
      </c>
      <c r="C30" s="64" t="s">
        <v>128</v>
      </c>
      <c r="D30" s="65" t="s">
        <v>129</v>
      </c>
      <c r="E30" s="63" t="s">
        <v>256</v>
      </c>
      <c r="F30" s="66" t="s">
        <v>57</v>
      </c>
      <c r="G30" s="63" t="s">
        <v>39</v>
      </c>
      <c r="H30" s="67">
        <v>1</v>
      </c>
      <c r="I30" s="63" t="s">
        <v>20</v>
      </c>
      <c r="J30" s="63" t="s">
        <v>21</v>
      </c>
      <c r="K30" s="63" t="s">
        <v>22</v>
      </c>
      <c r="L30" s="63" t="s">
        <v>23</v>
      </c>
      <c r="M30" s="68">
        <v>8</v>
      </c>
      <c r="N30" s="68">
        <v>8</v>
      </c>
      <c r="O30" s="69">
        <f t="shared" si="0"/>
        <v>1</v>
      </c>
      <c r="P30" s="70">
        <f t="shared" si="1"/>
        <v>1</v>
      </c>
      <c r="Q30" s="1" t="str">
        <f t="shared" si="3"/>
        <v>SATISFACTORIO</v>
      </c>
      <c r="R30" s="161" t="s">
        <v>253</v>
      </c>
      <c r="S30" s="71" t="s">
        <v>307</v>
      </c>
      <c r="T30" s="72" t="s">
        <v>285</v>
      </c>
    </row>
    <row r="31" spans="1:20" ht="164.25" customHeight="1">
      <c r="A31" s="63" t="s">
        <v>120</v>
      </c>
      <c r="B31" s="63" t="s">
        <v>76</v>
      </c>
      <c r="C31" s="64" t="s">
        <v>130</v>
      </c>
      <c r="D31" s="65" t="s">
        <v>131</v>
      </c>
      <c r="E31" s="63" t="s">
        <v>132</v>
      </c>
      <c r="F31" s="66" t="s">
        <v>57</v>
      </c>
      <c r="G31" s="63" t="s">
        <v>39</v>
      </c>
      <c r="H31" s="67">
        <v>1</v>
      </c>
      <c r="I31" s="63" t="s">
        <v>20</v>
      </c>
      <c r="J31" s="63" t="s">
        <v>21</v>
      </c>
      <c r="K31" s="63" t="s">
        <v>22</v>
      </c>
      <c r="L31" s="63" t="s">
        <v>23</v>
      </c>
      <c r="M31" s="68">
        <v>2</v>
      </c>
      <c r="N31" s="68">
        <v>2</v>
      </c>
      <c r="O31" s="69">
        <f t="shared" si="0"/>
        <v>1</v>
      </c>
      <c r="P31" s="70">
        <f t="shared" si="1"/>
        <v>1</v>
      </c>
      <c r="Q31" s="1" t="str">
        <f t="shared" si="3"/>
        <v>SATISFACTORIO</v>
      </c>
      <c r="R31" s="161" t="s">
        <v>257</v>
      </c>
      <c r="S31" s="71" t="s">
        <v>308</v>
      </c>
      <c r="T31" s="72" t="s">
        <v>285</v>
      </c>
    </row>
    <row r="32" spans="1:20" ht="396">
      <c r="A32" s="63" t="s">
        <v>120</v>
      </c>
      <c r="B32" s="63" t="s">
        <v>50</v>
      </c>
      <c r="C32" s="64" t="s">
        <v>133</v>
      </c>
      <c r="D32" s="65" t="s">
        <v>134</v>
      </c>
      <c r="E32" s="63" t="s">
        <v>135</v>
      </c>
      <c r="F32" s="66" t="s">
        <v>57</v>
      </c>
      <c r="G32" s="63" t="s">
        <v>39</v>
      </c>
      <c r="H32" s="67">
        <v>1</v>
      </c>
      <c r="I32" s="63" t="s">
        <v>20</v>
      </c>
      <c r="J32" s="63" t="s">
        <v>21</v>
      </c>
      <c r="K32" s="63" t="s">
        <v>22</v>
      </c>
      <c r="L32" s="63" t="s">
        <v>23</v>
      </c>
      <c r="M32" s="68">
        <v>177</v>
      </c>
      <c r="N32" s="68">
        <v>177</v>
      </c>
      <c r="O32" s="69">
        <f t="shared" si="0"/>
        <v>1</v>
      </c>
      <c r="P32" s="70">
        <f t="shared" si="1"/>
        <v>1</v>
      </c>
      <c r="Q32" s="1" t="str">
        <f t="shared" si="3"/>
        <v>SATISFACTORIO</v>
      </c>
      <c r="R32" s="71" t="s">
        <v>258</v>
      </c>
      <c r="S32" s="71" t="s">
        <v>308</v>
      </c>
      <c r="T32" s="72" t="s">
        <v>285</v>
      </c>
    </row>
    <row r="33" spans="1:20" ht="135" customHeight="1">
      <c r="A33" s="63" t="s">
        <v>120</v>
      </c>
      <c r="B33" s="63" t="s">
        <v>50</v>
      </c>
      <c r="C33" s="64" t="s">
        <v>136</v>
      </c>
      <c r="D33" s="65" t="s">
        <v>137</v>
      </c>
      <c r="E33" s="63" t="s">
        <v>138</v>
      </c>
      <c r="F33" s="66" t="s">
        <v>57</v>
      </c>
      <c r="G33" s="63" t="s">
        <v>98</v>
      </c>
      <c r="H33" s="67">
        <v>1</v>
      </c>
      <c r="I33" s="63" t="s">
        <v>20</v>
      </c>
      <c r="J33" s="63" t="s">
        <v>21</v>
      </c>
      <c r="K33" s="63" t="s">
        <v>22</v>
      </c>
      <c r="L33" s="63" t="s">
        <v>23</v>
      </c>
      <c r="M33" s="68">
        <v>11</v>
      </c>
      <c r="N33" s="68">
        <v>11</v>
      </c>
      <c r="O33" s="69">
        <f t="shared" si="0"/>
        <v>1</v>
      </c>
      <c r="P33" s="70">
        <f t="shared" si="1"/>
        <v>1</v>
      </c>
      <c r="Q33" s="1" t="str">
        <f t="shared" si="3"/>
        <v>SATISFACTORIO</v>
      </c>
      <c r="R33" s="71" t="s">
        <v>259</v>
      </c>
      <c r="S33" s="71" t="s">
        <v>309</v>
      </c>
      <c r="T33" s="72" t="s">
        <v>285</v>
      </c>
    </row>
    <row r="34" spans="1:20" ht="379.5">
      <c r="A34" s="63" t="s">
        <v>120</v>
      </c>
      <c r="B34" s="63" t="s">
        <v>35</v>
      </c>
      <c r="C34" s="64" t="s">
        <v>139</v>
      </c>
      <c r="D34" s="65" t="s">
        <v>140</v>
      </c>
      <c r="E34" s="63" t="s">
        <v>141</v>
      </c>
      <c r="F34" s="66" t="s">
        <v>57</v>
      </c>
      <c r="G34" s="63" t="s">
        <v>39</v>
      </c>
      <c r="H34" s="67">
        <v>1</v>
      </c>
      <c r="I34" s="63" t="s">
        <v>20</v>
      </c>
      <c r="J34" s="63" t="s">
        <v>21</v>
      </c>
      <c r="K34" s="63" t="s">
        <v>22</v>
      </c>
      <c r="L34" s="63" t="s">
        <v>23</v>
      </c>
      <c r="M34" s="68">
        <v>4</v>
      </c>
      <c r="N34" s="68">
        <v>4</v>
      </c>
      <c r="O34" s="69">
        <f t="shared" si="0"/>
        <v>1</v>
      </c>
      <c r="P34" s="70">
        <f t="shared" si="1"/>
        <v>1</v>
      </c>
      <c r="Q34" s="1" t="str">
        <f t="shared" si="3"/>
        <v>SATISFACTORIO</v>
      </c>
      <c r="R34" s="162" t="s">
        <v>260</v>
      </c>
      <c r="S34" s="71" t="s">
        <v>310</v>
      </c>
      <c r="T34" s="72" t="s">
        <v>285</v>
      </c>
    </row>
    <row r="35" spans="1:20" ht="138.75" customHeight="1">
      <c r="A35" s="63" t="s">
        <v>120</v>
      </c>
      <c r="B35" s="63" t="s">
        <v>35</v>
      </c>
      <c r="C35" s="64" t="s">
        <v>142</v>
      </c>
      <c r="D35" s="65" t="s">
        <v>143</v>
      </c>
      <c r="E35" s="63" t="s">
        <v>144</v>
      </c>
      <c r="F35" s="66" t="s">
        <v>57</v>
      </c>
      <c r="G35" s="63" t="s">
        <v>39</v>
      </c>
      <c r="H35" s="67">
        <v>1</v>
      </c>
      <c r="I35" s="63" t="s">
        <v>20</v>
      </c>
      <c r="J35" s="63" t="s">
        <v>21</v>
      </c>
      <c r="K35" s="63" t="s">
        <v>22</v>
      </c>
      <c r="L35" s="63" t="s">
        <v>23</v>
      </c>
      <c r="M35" s="68">
        <v>8</v>
      </c>
      <c r="N35" s="68">
        <v>9</v>
      </c>
      <c r="O35" s="69">
        <f t="shared" si="0"/>
        <v>0.8888888888888888</v>
      </c>
      <c r="P35" s="70">
        <f t="shared" si="1"/>
        <v>0.8888888888888888</v>
      </c>
      <c r="Q35" s="1" t="str">
        <f t="shared" si="3"/>
        <v>ACEPTABLE</v>
      </c>
      <c r="R35" s="162" t="s">
        <v>261</v>
      </c>
      <c r="S35" s="71" t="s">
        <v>311</v>
      </c>
      <c r="T35" s="72" t="s">
        <v>285</v>
      </c>
    </row>
    <row r="36" spans="1:20" ht="151.5" customHeight="1">
      <c r="A36" s="63" t="s">
        <v>120</v>
      </c>
      <c r="B36" s="63" t="s">
        <v>76</v>
      </c>
      <c r="C36" s="64" t="s">
        <v>145</v>
      </c>
      <c r="D36" s="65" t="s">
        <v>146</v>
      </c>
      <c r="E36" s="63" t="s">
        <v>147</v>
      </c>
      <c r="F36" s="66" t="s">
        <v>57</v>
      </c>
      <c r="G36" s="63" t="s">
        <v>116</v>
      </c>
      <c r="H36" s="67">
        <v>0.87</v>
      </c>
      <c r="I36" s="63" t="s">
        <v>148</v>
      </c>
      <c r="J36" s="63" t="s">
        <v>149</v>
      </c>
      <c r="K36" s="63" t="s">
        <v>150</v>
      </c>
      <c r="L36" s="63" t="s">
        <v>151</v>
      </c>
      <c r="M36" s="68" t="s">
        <v>245</v>
      </c>
      <c r="N36" s="68" t="s">
        <v>245</v>
      </c>
      <c r="O36" s="69" t="s">
        <v>245</v>
      </c>
      <c r="P36" s="70" t="s">
        <v>245</v>
      </c>
      <c r="Q36" s="165" t="s">
        <v>245</v>
      </c>
      <c r="R36" s="71" t="s">
        <v>254</v>
      </c>
      <c r="S36" s="71" t="s">
        <v>245</v>
      </c>
      <c r="T36" s="72" t="s">
        <v>285</v>
      </c>
    </row>
    <row r="37" spans="1:20" ht="205.5" customHeight="1">
      <c r="A37" s="63" t="s">
        <v>120</v>
      </c>
      <c r="B37" s="63" t="s">
        <v>35</v>
      </c>
      <c r="C37" s="64" t="s">
        <v>152</v>
      </c>
      <c r="D37" s="65" t="s">
        <v>153</v>
      </c>
      <c r="E37" s="63" t="s">
        <v>154</v>
      </c>
      <c r="F37" s="66" t="s">
        <v>57</v>
      </c>
      <c r="G37" s="63" t="s">
        <v>116</v>
      </c>
      <c r="H37" s="67">
        <v>1</v>
      </c>
      <c r="I37" s="63" t="s">
        <v>20</v>
      </c>
      <c r="J37" s="63" t="s">
        <v>21</v>
      </c>
      <c r="K37" s="63" t="s">
        <v>22</v>
      </c>
      <c r="L37" s="63" t="s">
        <v>23</v>
      </c>
      <c r="M37" s="68">
        <v>27</v>
      </c>
      <c r="N37" s="68">
        <v>27</v>
      </c>
      <c r="O37" s="69">
        <f t="shared" si="0"/>
        <v>1</v>
      </c>
      <c r="P37" s="70">
        <f t="shared" si="1"/>
        <v>1</v>
      </c>
      <c r="Q37" s="1" t="str">
        <f>IF(O37&gt;=95%,$L$6,IF(O37&gt;=70%,$K$6,IF(O37&gt;=50%,$J$6,IF(O37&lt;50%,$I$6,"ojo"))))</f>
        <v>SATISFACTORIO</v>
      </c>
      <c r="R37" s="162" t="s">
        <v>255</v>
      </c>
      <c r="S37" s="71" t="s">
        <v>312</v>
      </c>
      <c r="T37" s="72" t="s">
        <v>285</v>
      </c>
    </row>
    <row r="38" spans="1:20" ht="195" customHeight="1">
      <c r="A38" s="63" t="s">
        <v>120</v>
      </c>
      <c r="B38" s="63" t="s">
        <v>35</v>
      </c>
      <c r="C38" s="64" t="s">
        <v>155</v>
      </c>
      <c r="D38" s="65" t="s">
        <v>156</v>
      </c>
      <c r="E38" s="63" t="s">
        <v>157</v>
      </c>
      <c r="F38" s="66" t="s">
        <v>57</v>
      </c>
      <c r="G38" s="63" t="s">
        <v>39</v>
      </c>
      <c r="H38" s="67">
        <v>1</v>
      </c>
      <c r="I38" s="63" t="s">
        <v>20</v>
      </c>
      <c r="J38" s="63" t="s">
        <v>21</v>
      </c>
      <c r="K38" s="63" t="s">
        <v>22</v>
      </c>
      <c r="L38" s="63" t="s">
        <v>23</v>
      </c>
      <c r="M38" s="68">
        <v>9</v>
      </c>
      <c r="N38" s="68">
        <v>9</v>
      </c>
      <c r="O38" s="69">
        <f t="shared" si="0"/>
        <v>1</v>
      </c>
      <c r="P38" s="70">
        <f t="shared" si="1"/>
        <v>1</v>
      </c>
      <c r="Q38" s="1" t="str">
        <f>IF(O38&gt;=95%,$L$6,IF(O38&gt;=70%,$K$6,IF(O38&gt;=50%,$J$6,IF(O38&lt;50%,$I$6,"ojo"))))</f>
        <v>SATISFACTORIO</v>
      </c>
      <c r="R38" s="162" t="s">
        <v>262</v>
      </c>
      <c r="S38" s="71" t="s">
        <v>313</v>
      </c>
      <c r="T38" s="72" t="s">
        <v>285</v>
      </c>
    </row>
    <row r="39" spans="1:20" ht="87" customHeight="1">
      <c r="A39" s="73" t="s">
        <v>158</v>
      </c>
      <c r="B39" s="73" t="s">
        <v>76</v>
      </c>
      <c r="C39" s="73" t="s">
        <v>159</v>
      </c>
      <c r="D39" s="74" t="s">
        <v>160</v>
      </c>
      <c r="E39" s="73" t="s">
        <v>161</v>
      </c>
      <c r="F39" s="75" t="s">
        <v>57</v>
      </c>
      <c r="G39" s="73" t="s">
        <v>39</v>
      </c>
      <c r="H39" s="76">
        <v>1</v>
      </c>
      <c r="I39" s="73" t="s">
        <v>20</v>
      </c>
      <c r="J39" s="73" t="s">
        <v>21</v>
      </c>
      <c r="K39" s="73" t="s">
        <v>22</v>
      </c>
      <c r="L39" s="73" t="s">
        <v>23</v>
      </c>
      <c r="M39" s="77">
        <v>0</v>
      </c>
      <c r="N39" s="77">
        <v>1</v>
      </c>
      <c r="O39" s="78">
        <f t="shared" si="0"/>
        <v>0</v>
      </c>
      <c r="P39" s="79">
        <f t="shared" si="1"/>
        <v>0</v>
      </c>
      <c r="Q39" s="1" t="str">
        <f>IF(O39&gt;=95%,$L$6,IF(O39&gt;=70%,$K$6,IF(O39&gt;=50%,$J$6,IF(O39&lt;50%,$I$6,"ojo"))))</f>
        <v>INSATISFACTORIO</v>
      </c>
      <c r="R39" s="82" t="s">
        <v>276</v>
      </c>
      <c r="S39" s="80" t="s">
        <v>332</v>
      </c>
      <c r="T39" s="81" t="s">
        <v>285</v>
      </c>
    </row>
    <row r="40" spans="1:20" ht="116.25" customHeight="1">
      <c r="A40" s="73" t="s">
        <v>162</v>
      </c>
      <c r="B40" s="73" t="s">
        <v>35</v>
      </c>
      <c r="C40" s="73" t="s">
        <v>163</v>
      </c>
      <c r="D40" s="74" t="s">
        <v>164</v>
      </c>
      <c r="E40" s="73" t="s">
        <v>165</v>
      </c>
      <c r="F40" s="75" t="s">
        <v>57</v>
      </c>
      <c r="G40" s="73" t="s">
        <v>39</v>
      </c>
      <c r="H40" s="76">
        <v>1</v>
      </c>
      <c r="I40" s="73" t="s">
        <v>20</v>
      </c>
      <c r="J40" s="73" t="s">
        <v>21</v>
      </c>
      <c r="K40" s="73" t="s">
        <v>22</v>
      </c>
      <c r="L40" s="73" t="s">
        <v>23</v>
      </c>
      <c r="M40" s="77">
        <v>8255</v>
      </c>
      <c r="N40" s="77">
        <v>8255</v>
      </c>
      <c r="O40" s="78">
        <f t="shared" si="0"/>
        <v>1</v>
      </c>
      <c r="P40" s="79">
        <f t="shared" si="1"/>
        <v>1</v>
      </c>
      <c r="Q40" s="1" t="str">
        <f t="shared" si="2"/>
        <v>SATISFACTORIO</v>
      </c>
      <c r="R40" s="82" t="s">
        <v>239</v>
      </c>
      <c r="S40" s="80" t="s">
        <v>314</v>
      </c>
      <c r="T40" s="81" t="s">
        <v>285</v>
      </c>
    </row>
    <row r="41" spans="1:20" ht="159.75" customHeight="1">
      <c r="A41" s="73" t="s">
        <v>166</v>
      </c>
      <c r="B41" s="73" t="s">
        <v>35</v>
      </c>
      <c r="C41" s="73" t="s">
        <v>167</v>
      </c>
      <c r="D41" s="74" t="s">
        <v>168</v>
      </c>
      <c r="E41" s="73" t="s">
        <v>169</v>
      </c>
      <c r="F41" s="75">
        <v>230</v>
      </c>
      <c r="G41" s="73" t="s">
        <v>39</v>
      </c>
      <c r="H41" s="76">
        <v>1</v>
      </c>
      <c r="I41" s="73" t="s">
        <v>20</v>
      </c>
      <c r="J41" s="73" t="s">
        <v>21</v>
      </c>
      <c r="K41" s="73" t="s">
        <v>22</v>
      </c>
      <c r="L41" s="73" t="s">
        <v>23</v>
      </c>
      <c r="M41" s="77">
        <v>178</v>
      </c>
      <c r="N41" s="77">
        <v>194</v>
      </c>
      <c r="O41" s="78">
        <f t="shared" si="0"/>
        <v>0.9175257731958762</v>
      </c>
      <c r="P41" s="79">
        <f t="shared" si="1"/>
        <v>0.9175257731958762</v>
      </c>
      <c r="Q41" s="1" t="str">
        <f t="shared" si="2"/>
        <v>ACEPTABLE</v>
      </c>
      <c r="R41" s="82" t="s">
        <v>250</v>
      </c>
      <c r="S41" s="80" t="s">
        <v>315</v>
      </c>
      <c r="T41" s="81" t="s">
        <v>285</v>
      </c>
    </row>
    <row r="42" spans="1:20" ht="89.25" customHeight="1">
      <c r="A42" s="83" t="s">
        <v>170</v>
      </c>
      <c r="B42" s="83" t="s">
        <v>76</v>
      </c>
      <c r="C42" s="83" t="s">
        <v>171</v>
      </c>
      <c r="D42" s="84" t="s">
        <v>172</v>
      </c>
      <c r="E42" s="83" t="s">
        <v>173</v>
      </c>
      <c r="F42" s="85" t="s">
        <v>57</v>
      </c>
      <c r="G42" s="83" t="s">
        <v>39</v>
      </c>
      <c r="H42" s="86">
        <v>1</v>
      </c>
      <c r="I42" s="83" t="s">
        <v>20</v>
      </c>
      <c r="J42" s="83" t="s">
        <v>21</v>
      </c>
      <c r="K42" s="83" t="s">
        <v>22</v>
      </c>
      <c r="L42" s="83" t="s">
        <v>23</v>
      </c>
      <c r="M42" s="87">
        <f>321+420</f>
        <v>741</v>
      </c>
      <c r="N42" s="87">
        <f>321+420</f>
        <v>741</v>
      </c>
      <c r="O42" s="88">
        <f t="shared" si="0"/>
        <v>1</v>
      </c>
      <c r="P42" s="89">
        <f t="shared" si="1"/>
        <v>1</v>
      </c>
      <c r="Q42" s="1" t="str">
        <f t="shared" si="2"/>
        <v>SATISFACTORIO</v>
      </c>
      <c r="R42" s="90" t="s">
        <v>268</v>
      </c>
      <c r="S42" s="90" t="s">
        <v>316</v>
      </c>
      <c r="T42" s="91" t="s">
        <v>285</v>
      </c>
    </row>
    <row r="43" spans="1:20" ht="158.25" customHeight="1">
      <c r="A43" s="83" t="s">
        <v>170</v>
      </c>
      <c r="B43" s="83" t="s">
        <v>35</v>
      </c>
      <c r="C43" s="83" t="s">
        <v>174</v>
      </c>
      <c r="D43" s="84" t="s">
        <v>175</v>
      </c>
      <c r="E43" s="83" t="s">
        <v>176</v>
      </c>
      <c r="F43" s="85" t="s">
        <v>57</v>
      </c>
      <c r="G43" s="83" t="s">
        <v>39</v>
      </c>
      <c r="H43" s="86">
        <v>1</v>
      </c>
      <c r="I43" s="83" t="s">
        <v>20</v>
      </c>
      <c r="J43" s="83" t="s">
        <v>21</v>
      </c>
      <c r="K43" s="83" t="s">
        <v>22</v>
      </c>
      <c r="L43" s="83" t="s">
        <v>23</v>
      </c>
      <c r="M43" s="87">
        <v>0</v>
      </c>
      <c r="N43" s="87">
        <v>61</v>
      </c>
      <c r="O43" s="88">
        <f t="shared" si="0"/>
        <v>0</v>
      </c>
      <c r="P43" s="89">
        <f t="shared" si="1"/>
        <v>0</v>
      </c>
      <c r="Q43" s="1" t="str">
        <f t="shared" si="2"/>
        <v>INSATISFACTORIO</v>
      </c>
      <c r="R43" s="90" t="s">
        <v>282</v>
      </c>
      <c r="S43" s="90" t="s">
        <v>317</v>
      </c>
      <c r="T43" s="91" t="s">
        <v>285</v>
      </c>
    </row>
    <row r="44" spans="1:20" ht="121.5" customHeight="1">
      <c r="A44" s="83" t="s">
        <v>170</v>
      </c>
      <c r="B44" s="83" t="s">
        <v>35</v>
      </c>
      <c r="C44" s="83" t="s">
        <v>177</v>
      </c>
      <c r="D44" s="84" t="s">
        <v>178</v>
      </c>
      <c r="E44" s="83" t="s">
        <v>179</v>
      </c>
      <c r="F44" s="85" t="s">
        <v>57</v>
      </c>
      <c r="G44" s="83" t="s">
        <v>39</v>
      </c>
      <c r="H44" s="86">
        <v>1</v>
      </c>
      <c r="I44" s="83" t="s">
        <v>20</v>
      </c>
      <c r="J44" s="83" t="s">
        <v>21</v>
      </c>
      <c r="K44" s="83" t="s">
        <v>22</v>
      </c>
      <c r="L44" s="83" t="s">
        <v>23</v>
      </c>
      <c r="M44" s="87">
        <v>0</v>
      </c>
      <c r="N44" s="87">
        <v>0</v>
      </c>
      <c r="O44" s="88">
        <v>0</v>
      </c>
      <c r="P44" s="89">
        <f t="shared" si="1"/>
        <v>0</v>
      </c>
      <c r="Q44" s="1" t="str">
        <f t="shared" si="2"/>
        <v>INSATISFACTORIO</v>
      </c>
      <c r="R44" s="90" t="s">
        <v>269</v>
      </c>
      <c r="S44" s="90" t="s">
        <v>318</v>
      </c>
      <c r="T44" s="91" t="s">
        <v>285</v>
      </c>
    </row>
    <row r="45" spans="1:20" ht="176.25" customHeight="1">
      <c r="A45" s="83" t="s">
        <v>170</v>
      </c>
      <c r="B45" s="83" t="s">
        <v>76</v>
      </c>
      <c r="C45" s="83" t="s">
        <v>180</v>
      </c>
      <c r="D45" s="84" t="s">
        <v>181</v>
      </c>
      <c r="E45" s="83" t="s">
        <v>182</v>
      </c>
      <c r="F45" s="85" t="s">
        <v>57</v>
      </c>
      <c r="G45" s="83" t="s">
        <v>39</v>
      </c>
      <c r="H45" s="86">
        <v>1</v>
      </c>
      <c r="I45" s="83" t="s">
        <v>20</v>
      </c>
      <c r="J45" s="83" t="s">
        <v>21</v>
      </c>
      <c r="K45" s="83" t="s">
        <v>22</v>
      </c>
      <c r="L45" s="83" t="s">
        <v>23</v>
      </c>
      <c r="M45" s="87">
        <v>0</v>
      </c>
      <c r="N45" s="87">
        <f>11+20</f>
        <v>31</v>
      </c>
      <c r="O45" s="88">
        <f t="shared" si="0"/>
        <v>0</v>
      </c>
      <c r="P45" s="89">
        <f t="shared" si="1"/>
        <v>0</v>
      </c>
      <c r="Q45" s="1" t="str">
        <f t="shared" si="2"/>
        <v>INSATISFACTORIO</v>
      </c>
      <c r="R45" s="92" t="s">
        <v>270</v>
      </c>
      <c r="S45" s="90" t="s">
        <v>319</v>
      </c>
      <c r="T45" s="91" t="s">
        <v>285</v>
      </c>
    </row>
    <row r="46" spans="1:20" ht="119.25" customHeight="1">
      <c r="A46" s="83" t="s">
        <v>170</v>
      </c>
      <c r="B46" s="83" t="s">
        <v>35</v>
      </c>
      <c r="C46" s="83" t="s">
        <v>183</v>
      </c>
      <c r="D46" s="84" t="s">
        <v>184</v>
      </c>
      <c r="E46" s="83" t="s">
        <v>185</v>
      </c>
      <c r="F46" s="85" t="s">
        <v>57</v>
      </c>
      <c r="G46" s="83" t="s">
        <v>39</v>
      </c>
      <c r="H46" s="86">
        <v>1</v>
      </c>
      <c r="I46" s="83" t="s">
        <v>20</v>
      </c>
      <c r="J46" s="83" t="s">
        <v>21</v>
      </c>
      <c r="K46" s="83" t="s">
        <v>22</v>
      </c>
      <c r="L46" s="83" t="s">
        <v>23</v>
      </c>
      <c r="M46" s="87">
        <f>69+33+36+22</f>
        <v>160</v>
      </c>
      <c r="N46" s="87">
        <f>69+33+36+22</f>
        <v>160</v>
      </c>
      <c r="O46" s="88">
        <f t="shared" si="0"/>
        <v>1</v>
      </c>
      <c r="P46" s="89">
        <f t="shared" si="1"/>
        <v>1</v>
      </c>
      <c r="Q46" s="1" t="str">
        <f t="shared" si="2"/>
        <v>SATISFACTORIO</v>
      </c>
      <c r="R46" s="92" t="s">
        <v>283</v>
      </c>
      <c r="S46" s="90" t="s">
        <v>320</v>
      </c>
      <c r="T46" s="91" t="s">
        <v>285</v>
      </c>
    </row>
    <row r="47" spans="1:20" ht="207.75" customHeight="1">
      <c r="A47" s="93" t="s">
        <v>186</v>
      </c>
      <c r="B47" s="93" t="s">
        <v>35</v>
      </c>
      <c r="C47" s="93" t="s">
        <v>187</v>
      </c>
      <c r="D47" s="94" t="s">
        <v>189</v>
      </c>
      <c r="E47" s="93" t="s">
        <v>190</v>
      </c>
      <c r="F47" s="93">
        <v>3</v>
      </c>
      <c r="G47" s="93" t="s">
        <v>39</v>
      </c>
      <c r="H47" s="95">
        <v>1</v>
      </c>
      <c r="I47" s="93" t="s">
        <v>20</v>
      </c>
      <c r="J47" s="93" t="s">
        <v>21</v>
      </c>
      <c r="K47" s="93" t="s">
        <v>22</v>
      </c>
      <c r="L47" s="93" t="s">
        <v>23</v>
      </c>
      <c r="M47" s="96">
        <v>62</v>
      </c>
      <c r="N47" s="96">
        <v>62</v>
      </c>
      <c r="O47" s="97">
        <f t="shared" si="0"/>
        <v>1</v>
      </c>
      <c r="P47" s="98">
        <f t="shared" si="1"/>
        <v>1</v>
      </c>
      <c r="Q47" s="1" t="str">
        <f t="shared" si="2"/>
        <v>SATISFACTORIO</v>
      </c>
      <c r="R47" s="101" t="s">
        <v>273</v>
      </c>
      <c r="S47" s="101" t="s">
        <v>321</v>
      </c>
      <c r="T47" s="100" t="s">
        <v>285</v>
      </c>
    </row>
    <row r="48" spans="1:20" ht="173.25" customHeight="1">
      <c r="A48" s="93" t="s">
        <v>186</v>
      </c>
      <c r="B48" s="93" t="s">
        <v>35</v>
      </c>
      <c r="C48" s="93" t="s">
        <v>188</v>
      </c>
      <c r="D48" s="94" t="s">
        <v>192</v>
      </c>
      <c r="E48" s="93" t="s">
        <v>193</v>
      </c>
      <c r="F48" s="102" t="s">
        <v>57</v>
      </c>
      <c r="G48" s="93" t="s">
        <v>39</v>
      </c>
      <c r="H48" s="95">
        <v>1</v>
      </c>
      <c r="I48" s="93" t="s">
        <v>20</v>
      </c>
      <c r="J48" s="93" t="s">
        <v>21</v>
      </c>
      <c r="K48" s="93" t="s">
        <v>22</v>
      </c>
      <c r="L48" s="93" t="s">
        <v>23</v>
      </c>
      <c r="M48" s="96">
        <v>228</v>
      </c>
      <c r="N48" s="96">
        <v>228</v>
      </c>
      <c r="O48" s="97">
        <f t="shared" si="0"/>
        <v>1</v>
      </c>
      <c r="P48" s="98">
        <f t="shared" si="1"/>
        <v>1</v>
      </c>
      <c r="Q48" s="1" t="str">
        <f t="shared" si="2"/>
        <v>SATISFACTORIO</v>
      </c>
      <c r="R48" s="99" t="s">
        <v>271</v>
      </c>
      <c r="S48" s="99" t="s">
        <v>322</v>
      </c>
      <c r="T48" s="100" t="s">
        <v>285</v>
      </c>
    </row>
    <row r="49" spans="1:20" ht="120" customHeight="1">
      <c r="A49" s="93" t="s">
        <v>186</v>
      </c>
      <c r="B49" s="93" t="s">
        <v>35</v>
      </c>
      <c r="C49" s="93" t="s">
        <v>191</v>
      </c>
      <c r="D49" s="94" t="s">
        <v>194</v>
      </c>
      <c r="E49" s="93" t="s">
        <v>195</v>
      </c>
      <c r="F49" s="102" t="s">
        <v>57</v>
      </c>
      <c r="G49" s="93" t="s">
        <v>39</v>
      </c>
      <c r="H49" s="95">
        <v>1</v>
      </c>
      <c r="I49" s="93" t="s">
        <v>20</v>
      </c>
      <c r="J49" s="93" t="s">
        <v>21</v>
      </c>
      <c r="K49" s="93" t="s">
        <v>22</v>
      </c>
      <c r="L49" s="93" t="s">
        <v>23</v>
      </c>
      <c r="M49" s="96">
        <v>72</v>
      </c>
      <c r="N49" s="96">
        <v>72</v>
      </c>
      <c r="O49" s="97">
        <f t="shared" si="0"/>
        <v>1</v>
      </c>
      <c r="P49" s="98">
        <f t="shared" si="1"/>
        <v>1</v>
      </c>
      <c r="Q49" s="1" t="str">
        <f t="shared" si="2"/>
        <v>SATISFACTORIO</v>
      </c>
      <c r="R49" s="99" t="s">
        <v>272</v>
      </c>
      <c r="S49" s="99" t="s">
        <v>323</v>
      </c>
      <c r="T49" s="100" t="s">
        <v>285</v>
      </c>
    </row>
    <row r="50" spans="1:20" ht="409.5">
      <c r="A50" s="103" t="s">
        <v>196</v>
      </c>
      <c r="B50" s="103" t="s">
        <v>35</v>
      </c>
      <c r="C50" s="103" t="s">
        <v>197</v>
      </c>
      <c r="D50" s="104" t="s">
        <v>198</v>
      </c>
      <c r="E50" s="103" t="s">
        <v>199</v>
      </c>
      <c r="F50" s="105" t="s">
        <v>57</v>
      </c>
      <c r="G50" s="103" t="s">
        <v>39</v>
      </c>
      <c r="H50" s="106">
        <v>1</v>
      </c>
      <c r="I50" s="103" t="s">
        <v>20</v>
      </c>
      <c r="J50" s="103" t="s">
        <v>21</v>
      </c>
      <c r="K50" s="103" t="s">
        <v>22</v>
      </c>
      <c r="L50" s="103" t="s">
        <v>23</v>
      </c>
      <c r="M50" s="107">
        <v>1</v>
      </c>
      <c r="N50" s="108">
        <v>1</v>
      </c>
      <c r="O50" s="109">
        <f t="shared" si="0"/>
        <v>1</v>
      </c>
      <c r="P50" s="110">
        <f t="shared" si="1"/>
        <v>1</v>
      </c>
      <c r="Q50" s="1" t="str">
        <f t="shared" si="2"/>
        <v>SATISFACTORIO</v>
      </c>
      <c r="R50" s="111" t="s">
        <v>277</v>
      </c>
      <c r="S50" s="111" t="s">
        <v>277</v>
      </c>
      <c r="T50" s="112" t="s">
        <v>285</v>
      </c>
    </row>
    <row r="51" spans="1:20" ht="193.5" customHeight="1">
      <c r="A51" s="103" t="s">
        <v>196</v>
      </c>
      <c r="B51" s="103" t="s">
        <v>35</v>
      </c>
      <c r="C51" s="103" t="s">
        <v>200</v>
      </c>
      <c r="D51" s="104" t="s">
        <v>201</v>
      </c>
      <c r="E51" s="103" t="s">
        <v>202</v>
      </c>
      <c r="F51" s="105" t="s">
        <v>57</v>
      </c>
      <c r="G51" s="103" t="s">
        <v>39</v>
      </c>
      <c r="H51" s="106">
        <v>1</v>
      </c>
      <c r="I51" s="103" t="s">
        <v>20</v>
      </c>
      <c r="J51" s="103" t="s">
        <v>21</v>
      </c>
      <c r="K51" s="103" t="s">
        <v>22</v>
      </c>
      <c r="L51" s="103" t="s">
        <v>23</v>
      </c>
      <c r="M51" s="107">
        <v>1156</v>
      </c>
      <c r="N51" s="108">
        <v>1156</v>
      </c>
      <c r="O51" s="109">
        <f t="shared" si="0"/>
        <v>1</v>
      </c>
      <c r="P51" s="110">
        <f t="shared" si="1"/>
        <v>1</v>
      </c>
      <c r="Q51" s="1" t="str">
        <f t="shared" si="2"/>
        <v>SATISFACTORIO</v>
      </c>
      <c r="R51" s="111" t="s">
        <v>278</v>
      </c>
      <c r="S51" s="111" t="s">
        <v>288</v>
      </c>
      <c r="T51" s="112" t="s">
        <v>285</v>
      </c>
    </row>
    <row r="52" spans="1:20" ht="130.5" customHeight="1">
      <c r="A52" s="103" t="s">
        <v>196</v>
      </c>
      <c r="B52" s="103" t="s">
        <v>35</v>
      </c>
      <c r="C52" s="103" t="s">
        <v>203</v>
      </c>
      <c r="D52" s="104" t="s">
        <v>204</v>
      </c>
      <c r="E52" s="103" t="s">
        <v>205</v>
      </c>
      <c r="F52" s="105" t="s">
        <v>57</v>
      </c>
      <c r="G52" s="103" t="s">
        <v>39</v>
      </c>
      <c r="H52" s="106">
        <v>1</v>
      </c>
      <c r="I52" s="103" t="s">
        <v>20</v>
      </c>
      <c r="J52" s="103" t="s">
        <v>21</v>
      </c>
      <c r="K52" s="103" t="s">
        <v>22</v>
      </c>
      <c r="L52" s="103" t="s">
        <v>23</v>
      </c>
      <c r="M52" s="107">
        <v>1970</v>
      </c>
      <c r="N52" s="108">
        <v>1970</v>
      </c>
      <c r="O52" s="109">
        <f t="shared" si="0"/>
        <v>1</v>
      </c>
      <c r="P52" s="110">
        <f t="shared" si="1"/>
        <v>1</v>
      </c>
      <c r="Q52" s="1" t="str">
        <f t="shared" si="2"/>
        <v>SATISFACTORIO</v>
      </c>
      <c r="R52" s="111" t="s">
        <v>279</v>
      </c>
      <c r="S52" s="111" t="s">
        <v>287</v>
      </c>
      <c r="T52" s="112" t="s">
        <v>285</v>
      </c>
    </row>
    <row r="53" spans="1:20" ht="367.5" customHeight="1">
      <c r="A53" s="103" t="s">
        <v>196</v>
      </c>
      <c r="B53" s="103" t="s">
        <v>35</v>
      </c>
      <c r="C53" s="103" t="s">
        <v>206</v>
      </c>
      <c r="D53" s="104" t="s">
        <v>207</v>
      </c>
      <c r="E53" s="103" t="s">
        <v>208</v>
      </c>
      <c r="F53" s="105">
        <v>4</v>
      </c>
      <c r="G53" s="103" t="s">
        <v>39</v>
      </c>
      <c r="H53" s="106">
        <v>1</v>
      </c>
      <c r="I53" s="103" t="s">
        <v>20</v>
      </c>
      <c r="J53" s="103" t="s">
        <v>21</v>
      </c>
      <c r="K53" s="103" t="s">
        <v>22</v>
      </c>
      <c r="L53" s="103" t="s">
        <v>23</v>
      </c>
      <c r="M53" s="107">
        <v>3</v>
      </c>
      <c r="N53" s="108">
        <v>4</v>
      </c>
      <c r="O53" s="109">
        <f t="shared" si="0"/>
        <v>0.75</v>
      </c>
      <c r="P53" s="110">
        <f t="shared" si="1"/>
        <v>0.75</v>
      </c>
      <c r="Q53" s="1" t="str">
        <f t="shared" si="2"/>
        <v>ACEPTABLE</v>
      </c>
      <c r="R53" s="111" t="s">
        <v>280</v>
      </c>
      <c r="S53" s="111" t="s">
        <v>289</v>
      </c>
      <c r="T53" s="112" t="s">
        <v>285</v>
      </c>
    </row>
    <row r="54" spans="1:20" ht="109.5" customHeight="1">
      <c r="A54" s="103" t="s">
        <v>196</v>
      </c>
      <c r="B54" s="103" t="s">
        <v>35</v>
      </c>
      <c r="C54" s="103" t="s">
        <v>209</v>
      </c>
      <c r="D54" s="104" t="s">
        <v>210</v>
      </c>
      <c r="E54" s="103" t="s">
        <v>211</v>
      </c>
      <c r="F54" s="105" t="s">
        <v>57</v>
      </c>
      <c r="G54" s="103" t="s">
        <v>39</v>
      </c>
      <c r="H54" s="106">
        <v>1</v>
      </c>
      <c r="I54" s="103" t="s">
        <v>20</v>
      </c>
      <c r="J54" s="103" t="s">
        <v>21</v>
      </c>
      <c r="K54" s="103" t="s">
        <v>22</v>
      </c>
      <c r="L54" s="103" t="s">
        <v>23</v>
      </c>
      <c r="M54" s="107">
        <v>6464</v>
      </c>
      <c r="N54" s="108">
        <v>6464</v>
      </c>
      <c r="O54" s="109">
        <f t="shared" si="0"/>
        <v>1</v>
      </c>
      <c r="P54" s="110">
        <f t="shared" si="1"/>
        <v>1</v>
      </c>
      <c r="Q54" s="1" t="str">
        <f t="shared" si="2"/>
        <v>SATISFACTORIO</v>
      </c>
      <c r="R54" s="111" t="s">
        <v>281</v>
      </c>
      <c r="S54" s="111" t="s">
        <v>281</v>
      </c>
      <c r="T54" s="112" t="s">
        <v>285</v>
      </c>
    </row>
    <row r="55" spans="1:20" ht="118.5" customHeight="1">
      <c r="A55" s="113" t="s">
        <v>212</v>
      </c>
      <c r="B55" s="113" t="s">
        <v>35</v>
      </c>
      <c r="C55" s="113" t="s">
        <v>213</v>
      </c>
      <c r="D55" s="114" t="s">
        <v>214</v>
      </c>
      <c r="E55" s="113" t="s">
        <v>215</v>
      </c>
      <c r="F55" s="115" t="s">
        <v>57</v>
      </c>
      <c r="G55" s="113" t="s">
        <v>39</v>
      </c>
      <c r="H55" s="116">
        <v>1</v>
      </c>
      <c r="I55" s="117" t="s">
        <v>20</v>
      </c>
      <c r="J55" s="118" t="s">
        <v>21</v>
      </c>
      <c r="K55" s="117" t="s">
        <v>22</v>
      </c>
      <c r="L55" s="117" t="s">
        <v>23</v>
      </c>
      <c r="M55" s="119">
        <v>349</v>
      </c>
      <c r="N55" s="119">
        <v>349</v>
      </c>
      <c r="O55" s="120">
        <f t="shared" si="0"/>
        <v>1</v>
      </c>
      <c r="P55" s="121">
        <f t="shared" si="1"/>
        <v>1</v>
      </c>
      <c r="Q55" s="1" t="str">
        <f t="shared" si="2"/>
        <v>SATISFACTORIO</v>
      </c>
      <c r="R55" s="122" t="s">
        <v>263</v>
      </c>
      <c r="S55" s="122" t="s">
        <v>324</v>
      </c>
      <c r="T55" s="123" t="s">
        <v>285</v>
      </c>
    </row>
    <row r="56" spans="1:20" ht="137.25" customHeight="1">
      <c r="A56" s="124" t="s">
        <v>216</v>
      </c>
      <c r="B56" s="124" t="s">
        <v>35</v>
      </c>
      <c r="C56" s="124" t="s">
        <v>217</v>
      </c>
      <c r="D56" s="125" t="s">
        <v>218</v>
      </c>
      <c r="E56" s="126" t="s">
        <v>219</v>
      </c>
      <c r="F56" s="127">
        <v>2</v>
      </c>
      <c r="G56" s="124" t="s">
        <v>39</v>
      </c>
      <c r="H56" s="128">
        <v>1</v>
      </c>
      <c r="I56" s="129" t="s">
        <v>20</v>
      </c>
      <c r="J56" s="130" t="s">
        <v>21</v>
      </c>
      <c r="K56" s="129" t="s">
        <v>22</v>
      </c>
      <c r="L56" s="129" t="s">
        <v>23</v>
      </c>
      <c r="M56" s="131">
        <v>2</v>
      </c>
      <c r="N56" s="131">
        <v>2</v>
      </c>
      <c r="O56" s="132">
        <f t="shared" si="0"/>
        <v>1</v>
      </c>
      <c r="P56" s="133">
        <f t="shared" si="1"/>
        <v>1</v>
      </c>
      <c r="Q56" s="1" t="str">
        <f t="shared" si="2"/>
        <v>SATISFACTORIO</v>
      </c>
      <c r="R56" s="134" t="s">
        <v>236</v>
      </c>
      <c r="S56" s="134" t="s">
        <v>325</v>
      </c>
      <c r="T56" s="135" t="s">
        <v>285</v>
      </c>
    </row>
    <row r="57" spans="1:20" ht="409.5">
      <c r="A57" s="124" t="s">
        <v>216</v>
      </c>
      <c r="B57" s="124" t="s">
        <v>35</v>
      </c>
      <c r="C57" s="124" t="s">
        <v>220</v>
      </c>
      <c r="D57" s="125" t="s">
        <v>221</v>
      </c>
      <c r="E57" s="126" t="s">
        <v>222</v>
      </c>
      <c r="F57" s="136" t="s">
        <v>57</v>
      </c>
      <c r="G57" s="127" t="s">
        <v>39</v>
      </c>
      <c r="H57" s="128">
        <v>1</v>
      </c>
      <c r="I57" s="129" t="s">
        <v>20</v>
      </c>
      <c r="J57" s="130" t="s">
        <v>21</v>
      </c>
      <c r="K57" s="129" t="s">
        <v>22</v>
      </c>
      <c r="L57" s="129" t="s">
        <v>23</v>
      </c>
      <c r="M57" s="131">
        <v>1</v>
      </c>
      <c r="N57" s="131">
        <v>1</v>
      </c>
      <c r="O57" s="132">
        <f t="shared" si="0"/>
        <v>1</v>
      </c>
      <c r="P57" s="133">
        <f t="shared" si="1"/>
        <v>1</v>
      </c>
      <c r="Q57" s="1" t="str">
        <f t="shared" si="2"/>
        <v>SATISFACTORIO</v>
      </c>
      <c r="R57" s="134" t="s">
        <v>248</v>
      </c>
      <c r="S57" s="134" t="s">
        <v>326</v>
      </c>
      <c r="T57" s="135" t="s">
        <v>285</v>
      </c>
    </row>
    <row r="58" spans="1:20" ht="143.25" customHeight="1">
      <c r="A58" s="124" t="s">
        <v>216</v>
      </c>
      <c r="B58" s="124" t="s">
        <v>35</v>
      </c>
      <c r="C58" s="124" t="s">
        <v>223</v>
      </c>
      <c r="D58" s="125" t="s">
        <v>224</v>
      </c>
      <c r="E58" s="126" t="s">
        <v>225</v>
      </c>
      <c r="F58" s="124">
        <v>4</v>
      </c>
      <c r="G58" s="127" t="s">
        <v>39</v>
      </c>
      <c r="H58" s="128">
        <v>1</v>
      </c>
      <c r="I58" s="129" t="s">
        <v>20</v>
      </c>
      <c r="J58" s="130" t="s">
        <v>21</v>
      </c>
      <c r="K58" s="129" t="s">
        <v>22</v>
      </c>
      <c r="L58" s="129" t="s">
        <v>23</v>
      </c>
      <c r="M58" s="131">
        <v>2</v>
      </c>
      <c r="N58" s="131">
        <v>2</v>
      </c>
      <c r="O58" s="132">
        <f t="shared" si="0"/>
        <v>1</v>
      </c>
      <c r="P58" s="133">
        <f t="shared" si="1"/>
        <v>1</v>
      </c>
      <c r="Q58" s="1" t="str">
        <f t="shared" si="2"/>
        <v>SATISFACTORIO</v>
      </c>
      <c r="R58" s="134" t="s">
        <v>249</v>
      </c>
      <c r="S58" s="134" t="s">
        <v>327</v>
      </c>
      <c r="T58" s="135" t="s">
        <v>285</v>
      </c>
    </row>
    <row r="59" spans="1:20" ht="177.75" customHeight="1">
      <c r="A59" s="137" t="s">
        <v>226</v>
      </c>
      <c r="B59" s="137" t="s">
        <v>35</v>
      </c>
      <c r="C59" s="137" t="s">
        <v>227</v>
      </c>
      <c r="D59" s="138" t="s">
        <v>228</v>
      </c>
      <c r="E59" s="137" t="s">
        <v>229</v>
      </c>
      <c r="F59" s="139" t="s">
        <v>57</v>
      </c>
      <c r="G59" s="137" t="s">
        <v>39</v>
      </c>
      <c r="H59" s="140">
        <v>1</v>
      </c>
      <c r="I59" s="137" t="s">
        <v>20</v>
      </c>
      <c r="J59" s="137" t="s">
        <v>21</v>
      </c>
      <c r="K59" s="137" t="s">
        <v>22</v>
      </c>
      <c r="L59" s="137" t="s">
        <v>23</v>
      </c>
      <c r="M59" s="141">
        <v>24</v>
      </c>
      <c r="N59" s="141">
        <v>25</v>
      </c>
      <c r="O59" s="142">
        <f t="shared" si="0"/>
        <v>0.96</v>
      </c>
      <c r="P59" s="143">
        <f t="shared" si="1"/>
        <v>0.96</v>
      </c>
      <c r="Q59" s="1" t="str">
        <f t="shared" si="2"/>
        <v>SATISFACTORIO</v>
      </c>
      <c r="R59" s="144" t="s">
        <v>284</v>
      </c>
      <c r="S59" s="145" t="s">
        <v>331</v>
      </c>
      <c r="T59" s="146" t="s">
        <v>329</v>
      </c>
    </row>
    <row r="60" spans="1:20" ht="123" customHeight="1">
      <c r="A60" s="137" t="s">
        <v>226</v>
      </c>
      <c r="B60" s="137" t="s">
        <v>35</v>
      </c>
      <c r="C60" s="137" t="s">
        <v>230</v>
      </c>
      <c r="D60" s="138" t="s">
        <v>231</v>
      </c>
      <c r="E60" s="137" t="s">
        <v>229</v>
      </c>
      <c r="F60" s="139">
        <v>14</v>
      </c>
      <c r="G60" s="137" t="s">
        <v>39</v>
      </c>
      <c r="H60" s="140">
        <v>1</v>
      </c>
      <c r="I60" s="137" t="s">
        <v>20</v>
      </c>
      <c r="J60" s="137" t="s">
        <v>21</v>
      </c>
      <c r="K60" s="137" t="s">
        <v>22</v>
      </c>
      <c r="L60" s="137" t="s">
        <v>23</v>
      </c>
      <c r="M60" s="141">
        <v>0</v>
      </c>
      <c r="N60" s="141">
        <v>14</v>
      </c>
      <c r="O60" s="142">
        <f t="shared" si="0"/>
        <v>0</v>
      </c>
      <c r="P60" s="143">
        <f>O60/H60</f>
        <v>0</v>
      </c>
      <c r="Q60" s="1" t="str">
        <f t="shared" si="2"/>
        <v>INSATISFACTORIO</v>
      </c>
      <c r="R60" s="144" t="s">
        <v>237</v>
      </c>
      <c r="S60" s="145" t="s">
        <v>328</v>
      </c>
      <c r="T60" s="146" t="s">
        <v>329</v>
      </c>
    </row>
    <row r="61" spans="1:20" ht="409.5">
      <c r="A61" s="137" t="s">
        <v>226</v>
      </c>
      <c r="B61" s="137" t="s">
        <v>35</v>
      </c>
      <c r="C61" s="137" t="s">
        <v>232</v>
      </c>
      <c r="D61" s="138" t="s">
        <v>233</v>
      </c>
      <c r="E61" s="137" t="s">
        <v>234</v>
      </c>
      <c r="F61" s="139" t="s">
        <v>57</v>
      </c>
      <c r="G61" s="137" t="s">
        <v>39</v>
      </c>
      <c r="H61" s="140">
        <v>1</v>
      </c>
      <c r="I61" s="137" t="s">
        <v>20</v>
      </c>
      <c r="J61" s="137" t="s">
        <v>21</v>
      </c>
      <c r="K61" s="137" t="s">
        <v>22</v>
      </c>
      <c r="L61" s="137" t="s">
        <v>23</v>
      </c>
      <c r="M61" s="141">
        <v>15</v>
      </c>
      <c r="N61" s="141">
        <v>15</v>
      </c>
      <c r="O61" s="142">
        <f t="shared" si="0"/>
        <v>1</v>
      </c>
      <c r="P61" s="143">
        <f t="shared" si="1"/>
        <v>1</v>
      </c>
      <c r="Q61" s="1" t="str">
        <f t="shared" si="2"/>
        <v>SATISFACTORIO</v>
      </c>
      <c r="R61" s="144" t="s">
        <v>238</v>
      </c>
      <c r="S61" s="147" t="s">
        <v>330</v>
      </c>
      <c r="T61" s="146" t="s">
        <v>329</v>
      </c>
    </row>
  </sheetData>
  <sheetProtection/>
  <mergeCells count="11">
    <mergeCell ref="A4:D4"/>
    <mergeCell ref="E4:K4"/>
    <mergeCell ref="L4:Q4"/>
    <mergeCell ref="E2:Q3"/>
    <mergeCell ref="E1:Q1"/>
    <mergeCell ref="A5:H5"/>
    <mergeCell ref="I5:L5"/>
    <mergeCell ref="A1:D3"/>
    <mergeCell ref="M5:T5"/>
    <mergeCell ref="R1:T3"/>
    <mergeCell ref="R4:T4"/>
  </mergeCells>
  <conditionalFormatting sqref="Q6 T6">
    <cfRule type="cellIs" priority="55" dxfId="38" operator="equal" stopIfTrue="1">
      <formula>"INSATISFACTORIO"</formula>
    </cfRule>
  </conditionalFormatting>
  <conditionalFormatting sqref="Q47:Q49">
    <cfRule type="containsText" priority="2" dxfId="3" operator="containsText" stopIfTrue="1" text="SATIFASTORIO">
      <formula>NOT(ISERROR(SEARCH("SATIFASTORIO",Q47)))</formula>
    </cfRule>
    <cfRule type="containsText" priority="3" dxfId="2" operator="containsText" stopIfTrue="1" text="ACEPTABLE">
      <formula>NOT(ISERROR(SEARCH("ACEPTABLE",Q47)))</formula>
    </cfRule>
    <cfRule type="containsText" priority="4" dxfId="38" operator="containsText" stopIfTrue="1" text="INSATISFACTORIO">
      <formula>NOT(ISERROR(SEARCH("INSATISFACTORIO",Q47)))</formula>
    </cfRule>
  </conditionalFormatting>
  <conditionalFormatting sqref="Q47:Q49">
    <cfRule type="cellIs" priority="1" dxfId="0" operator="equal" stopIfTrue="1">
      <formula>"MINIMO"</formula>
    </cfRule>
  </conditionalFormatting>
  <conditionalFormatting sqref="Q56">
    <cfRule type="containsText" priority="37" dxfId="39" operator="containsText" stopIfTrue="1" text="MINIMO">
      <formula>NOT(ISERROR(SEARCH("MINIMO",Q56)))</formula>
    </cfRule>
  </conditionalFormatting>
  <conditionalFormatting sqref="Q8:Q9 Q14:Q17 Q50:Q58">
    <cfRule type="containsText" priority="34" dxfId="3" operator="containsText" stopIfTrue="1" text="SATIFASTORIO">
      <formula>NOT(ISERROR(SEARCH("SATIFASTORIO",Q8)))</formula>
    </cfRule>
    <cfRule type="containsText" priority="35" dxfId="2" operator="containsText" stopIfTrue="1" text="ACEPTABLE">
      <formula>NOT(ISERROR(SEARCH("ACEPTABLE",Q8)))</formula>
    </cfRule>
    <cfRule type="containsText" priority="36" dxfId="38" operator="containsText" stopIfTrue="1" text="INSATISFACTORIO">
      <formula>NOT(ISERROR(SEARCH("INSATISFACTORIO",Q8)))</formula>
    </cfRule>
  </conditionalFormatting>
  <conditionalFormatting sqref="Q8:Q9 Q14:Q17 Q50:Q58">
    <cfRule type="cellIs" priority="33" dxfId="0" operator="equal" stopIfTrue="1">
      <formula>"MINIMO"</formula>
    </cfRule>
  </conditionalFormatting>
  <conditionalFormatting sqref="Q7">
    <cfRule type="containsText" priority="30" dxfId="3" operator="containsText" stopIfTrue="1" text="SATIFASTORIO">
      <formula>NOT(ISERROR(SEARCH("SATIFASTORIO",Q7)))</formula>
    </cfRule>
    <cfRule type="containsText" priority="31" dxfId="2" operator="containsText" stopIfTrue="1" text="ACEPTABLE">
      <formula>NOT(ISERROR(SEARCH("ACEPTABLE",Q7)))</formula>
    </cfRule>
    <cfRule type="containsText" priority="32" dxfId="38" operator="containsText" stopIfTrue="1" text="INSATISFACTORIO">
      <formula>NOT(ISERROR(SEARCH("INSATISFACTORIO",Q7)))</formula>
    </cfRule>
  </conditionalFormatting>
  <conditionalFormatting sqref="Q7">
    <cfRule type="cellIs" priority="29" dxfId="0" operator="equal" stopIfTrue="1">
      <formula>"MINIMO"</formula>
    </cfRule>
  </conditionalFormatting>
  <conditionalFormatting sqref="Q10:Q13">
    <cfRule type="containsText" priority="26" dxfId="3" operator="containsText" stopIfTrue="1" text="SATIFASTORIO">
      <formula>NOT(ISERROR(SEARCH("SATIFASTORIO",Q10)))</formula>
    </cfRule>
    <cfRule type="containsText" priority="27" dxfId="2" operator="containsText" stopIfTrue="1" text="ACEPTABLE">
      <formula>NOT(ISERROR(SEARCH("ACEPTABLE",Q10)))</formula>
    </cfRule>
    <cfRule type="containsText" priority="28" dxfId="38" operator="containsText" stopIfTrue="1" text="INSATISFACTORIO">
      <formula>NOT(ISERROR(SEARCH("INSATISFACTORIO",Q10)))</formula>
    </cfRule>
  </conditionalFormatting>
  <conditionalFormatting sqref="Q10:Q13">
    <cfRule type="cellIs" priority="25" dxfId="0" operator="equal" stopIfTrue="1">
      <formula>"MINIMO"</formula>
    </cfRule>
  </conditionalFormatting>
  <conditionalFormatting sqref="Q19:Q24">
    <cfRule type="containsText" priority="22" dxfId="3" operator="containsText" stopIfTrue="1" text="SATIFASTORIO">
      <formula>NOT(ISERROR(SEARCH("SATIFASTORIO",Q19)))</formula>
    </cfRule>
    <cfRule type="containsText" priority="23" dxfId="2" operator="containsText" stopIfTrue="1" text="ACEPTABLE">
      <formula>NOT(ISERROR(SEARCH("ACEPTABLE",Q19)))</formula>
    </cfRule>
    <cfRule type="containsText" priority="24" dxfId="38" operator="containsText" stopIfTrue="1" text="INSATISFACTORIO">
      <formula>NOT(ISERROR(SEARCH("INSATISFACTORIO",Q19)))</formula>
    </cfRule>
  </conditionalFormatting>
  <conditionalFormatting sqref="Q19:Q24">
    <cfRule type="cellIs" priority="21" dxfId="0" operator="equal" stopIfTrue="1">
      <formula>"MINIMO"</formula>
    </cfRule>
  </conditionalFormatting>
  <conditionalFormatting sqref="Q39:Q41">
    <cfRule type="containsText" priority="18" dxfId="3" operator="containsText" stopIfTrue="1" text="SATIFASTORIO">
      <formula>NOT(ISERROR(SEARCH("SATIFASTORIO",Q39)))</formula>
    </cfRule>
    <cfRule type="containsText" priority="19" dxfId="2" operator="containsText" stopIfTrue="1" text="ACEPTABLE">
      <formula>NOT(ISERROR(SEARCH("ACEPTABLE",Q39)))</formula>
    </cfRule>
    <cfRule type="containsText" priority="20" dxfId="38" operator="containsText" stopIfTrue="1" text="INSATISFACTORIO">
      <formula>NOT(ISERROR(SEARCH("INSATISFACTORIO",Q39)))</formula>
    </cfRule>
  </conditionalFormatting>
  <conditionalFormatting sqref="Q39:Q41">
    <cfRule type="cellIs" priority="17" dxfId="0" operator="equal" stopIfTrue="1">
      <formula>"MINIMO"</formula>
    </cfRule>
  </conditionalFormatting>
  <conditionalFormatting sqref="Q42:Q46">
    <cfRule type="containsText" priority="14" dxfId="3" operator="containsText" stopIfTrue="1" text="SATIFASTORIO">
      <formula>NOT(ISERROR(SEARCH("SATIFASTORIO",Q42)))</formula>
    </cfRule>
    <cfRule type="containsText" priority="15" dxfId="2" operator="containsText" stopIfTrue="1" text="ACEPTABLE">
      <formula>NOT(ISERROR(SEARCH("ACEPTABLE",Q42)))</formula>
    </cfRule>
    <cfRule type="containsText" priority="16" dxfId="38" operator="containsText" stopIfTrue="1" text="INSATISFACTORIO">
      <formula>NOT(ISERROR(SEARCH("INSATISFACTORIO",Q42)))</formula>
    </cfRule>
  </conditionalFormatting>
  <conditionalFormatting sqref="Q42:Q46">
    <cfRule type="cellIs" priority="13" dxfId="0" operator="equal" stopIfTrue="1">
      <formula>"MINIMO"</formula>
    </cfRule>
  </conditionalFormatting>
  <conditionalFormatting sqref="Q59:Q61">
    <cfRule type="containsText" priority="10" dxfId="3" operator="containsText" stopIfTrue="1" text="SATIFASTORIO">
      <formula>NOT(ISERROR(SEARCH("SATIFASTORIO",Q59)))</formula>
    </cfRule>
    <cfRule type="containsText" priority="11" dxfId="2" operator="containsText" stopIfTrue="1" text="ACEPTABLE">
      <formula>NOT(ISERROR(SEARCH("ACEPTABLE",Q59)))</formula>
    </cfRule>
    <cfRule type="containsText" priority="12" dxfId="38" operator="containsText" stopIfTrue="1" text="INSATISFACTORIO">
      <formula>NOT(ISERROR(SEARCH("INSATISFACTORIO",Q59)))</formula>
    </cfRule>
  </conditionalFormatting>
  <conditionalFormatting sqref="Q59:Q61">
    <cfRule type="cellIs" priority="9" dxfId="0" operator="equal" stopIfTrue="1">
      <formula>"MINIMO"</formula>
    </cfRule>
  </conditionalFormatting>
  <conditionalFormatting sqref="Q25:Q27 Q30:Q35 Q37:Q38">
    <cfRule type="containsText" priority="6" dxfId="3" operator="containsText" stopIfTrue="1" text="SATIFASTORIO">
      <formula>NOT(ISERROR(SEARCH("SATIFASTORIO",Q25)))</formula>
    </cfRule>
    <cfRule type="containsText" priority="7" dxfId="2" operator="containsText" stopIfTrue="1" text="ACEPTABLE">
      <formula>NOT(ISERROR(SEARCH("ACEPTABLE",Q25)))</formula>
    </cfRule>
    <cfRule type="containsText" priority="8" dxfId="38" operator="containsText" stopIfTrue="1" text="INSATISFACTORIO">
      <formula>NOT(ISERROR(SEARCH("INSATISFACTORIO",Q25)))</formula>
    </cfRule>
  </conditionalFormatting>
  <conditionalFormatting sqref="Q25:Q27 Q30:Q35 Q37:Q38">
    <cfRule type="cellIs" priority="5"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2010-06-21T14:04:58Z</cp:lastPrinted>
  <dcterms:created xsi:type="dcterms:W3CDTF">2009-10-06T19:46:28Z</dcterms:created>
  <dcterms:modified xsi:type="dcterms:W3CDTF">2018-08-03T15:19:48Z</dcterms:modified>
  <cp:category/>
  <cp:version/>
  <cp:contentType/>
  <cp:contentStatus/>
</cp:coreProperties>
</file>